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1Y 2021 nerevidirano godišnje\hrvatski\"/>
    </mc:Choice>
  </mc:AlternateContent>
  <xr:revisionPtr revIDLastSave="0" documentId="13_ncr:1_{8F7C2471-0D3F-41EC-8B47-8CFC6092AF9B}" xr6:coauthVersionLast="47" xr6:coauthVersionMax="47" xr10:uidLastSave="{00000000-0000-0000-0000-000000000000}"/>
  <bookViews>
    <workbookView xWindow="-120" yWindow="-120" windowWidth="29040" windowHeight="1764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<sst xmlns="http://schemas.openxmlformats.org/spreadsheetml/2006/main" count="568" uniqueCount="498">
  <si>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</si>
  <si>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</si>
  <si>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</si>
  <si>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</si>
  <si>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</si>
  <si>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</si>
  <si>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</si>
  <si>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</si>
  <si>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</si>
  <si>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</si>
  <si>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</si>
  <si>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</si>
  <si>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</si>
  <si>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</si>
  <si>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</si>
  <si>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</si>
  <si>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</si>
  <si>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</si>
  <si>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</si>
  <si>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</si>
  <si>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</si>
  <si>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</si>
  <si>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</si>
  <si>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</si>
  <si>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</si>
  <si>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</si>
  <si>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</si>
  <si>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</si>
  <si>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</si>
  <si>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</si>
  <si>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</si>
  <si>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</si>
  <si>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</si>
  <si>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</si>
  <si>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</si>
  <si>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</si>
  <si>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</si>
  <si>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</si>
  <si>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</si>
  <si>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</si>
  <si>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</si>
  <si>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</si>
  <si>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</si>
  <si>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</si>
  <si>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</si>
  <si>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</si>
  <si>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</si>
  <si>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</si>
  <si>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</si>
  <si>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</si>
  <si>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</si>
  <si>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</si>
  <si>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</si>
  <si>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</si>
  <si>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</si>
  <si>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</si>
  <si>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</si>
  <si>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</si>
  <si>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</si>
  <si>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</si>
  <si>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</si>
  <si>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</si>
  <si>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</si>
  <si>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</si>
  <si>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</si>
  <si>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</si>
  <si>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</si>
  <si>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</si>
  <si>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</si>
  <si>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</si>
  <si>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</si>
  <si>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</si>
  <si>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</si>
  <si>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</si>
  <si>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</si>
  <si>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</si>
  <si>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</si>
  <si>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</si>
  <si>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</si>
  <si>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</si>
  <si>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</si>
  <si>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</si>
  <si>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</si>
  <si>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</si>
  <si>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</si>
  <si>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</si>
  <si>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</si>
  <si>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</si>
  <si>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</si>
  <si>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</si>
  <si>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</si>
  <si>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</si>
  <si>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</si>
  <si>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</si>
  <si>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</si>
  <si>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</si>
  <si>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</si>
  <si>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</si>
  <si>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</si>
  <si>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</si>
  <si>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</si>
  <si>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</si>
  <si>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</si>
  <si>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</si>
  <si>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</si>
  <si>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</si>
  <si>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</si>
  <si>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</si>
  <si>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</si>
  <si>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</si>
  <si>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</si>
  <si>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</si>
  <si>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</si>
  <si>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</si>
  <si>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</si>
  <si>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</si>
  <si>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</si>
  <si>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</si>
  <si>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</si>
  <si>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</si>
  <si>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</si>
  <si>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</si>
  <si>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</si>
  <si>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</si>
  <si>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</si>
  <si>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</si>
  <si>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</si>
  <si>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</si>
  <si>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</si>
  <si>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</si>
  <si>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</si>
  <si>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</si>
  <si>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</si>
  <si>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</si>
  <si>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</si>
  <si>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</si>
  <si>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</si>
  <si>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</si>
  <si>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</si>
  <si>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</si>
  <si>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</si>
  <si>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</si>
  <si>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</si>
  <si>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</si>
  <si>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</si>
  <si>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</si>
  <si>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</si>
  <si>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</si>
  <si>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</si>
  <si>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</si>
  <si>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</si>
  <si>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</si>
  <si>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</si>
  <si>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</si>
  <si>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</si>
  <si>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</si>
  <si>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</si>
  <si>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</si>
  <si>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</si>
  <si>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</si>
  <si>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</si>
  <si>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</si>
  <si>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</si>
  <si>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</si>
  <si>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</si>
  <si>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</si>
  <si>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</si>
  <si>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</si>
  <si>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</si>
  <si>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</si>
  <si>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</si>
  <si>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</si>
  <si>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</si>
  <si>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</si>
  <si>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</si>
  <si>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</si>
  <si>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</si>
  <si>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</si>
  <si>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</si>
  <si>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</si>
  <si>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</si>
  <si>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</si>
  <si>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</si>
  <si>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</si>
  <si>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</si>
  <si>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</si>
  <si>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</si>
  <si>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</si>
  <si>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</si>
  <si>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</si>
  <si>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</si>
  <si>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</si>
  <si>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</si>
  <si>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</si>
  <si>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</si>
  <si>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</si>
  <si>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</si>
  <si>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</si>
  <si>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</si>
  <si>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</si>
  <si>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</si>
  <si>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</si>
  <si>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</si>
  <si>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</si>
  <si>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</si>
  <si>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</si>
  <si>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</si>
  <si>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</si>
  <si>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</si>
  <si>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</si>
  <si>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</si>
  <si>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</si>
  <si>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</si>
  <si>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</si>
  <si>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</si>
  <si>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</si>
  <si>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</si>
  <si>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</si>
  <si>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</si>
  <si>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</si>
  <si>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</si>
  <si>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</si>
  <si>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</si>
  <si>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</si>
  <si>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</si>
  <si>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</si>
  <si>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</si>
  <si>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</si>
  <si>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</si>
  <si>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</si>
  <si>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</si>
  <si>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</si>
  <si>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</si>
  <si>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</si>
  <si>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</si>
  <si>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</si>
  <si>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</si>
  <si>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</si>
  <si>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</si>
  <si>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</si>
  <si>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</si>
  <si>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</si>
  <si>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</si>
  <si>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</si>
  <si>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</si>
  <si>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</si>
  <si>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</si>
  <si>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</si>
  <si>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</si>
  <si>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</si>
  <si>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</si>
  <si>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</si>
  <si>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</si>
  <si>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</si>
  <si>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</si>
  <si>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</si>
  <si>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</si>
  <si>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</si>
  <si>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</si>
  <si>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</si>
  <si>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</si>
  <si>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</si>
  <si>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</si>
  <si>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</si>
  <si>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</si>
  <si>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</si>
  <si>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</si>
  <si>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</si>
  <si>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</si>
  <si>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</si>
  <si>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</si>
  <si>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</si>
  <si>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</si>
  <si>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</si>
  <si>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</si>
  <si>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</si>
  <si>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</si>
  <si>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</si>
  <si>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</si>
  <si>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</si>
  <si>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</si>
  <si>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</si>
  <si>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</si>
  <si>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</si>
  <si>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</si>
  <si>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</si>
  <si>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</si>
  <si>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</si>
  <si>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</si>
  <si>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</si>
  <si>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</si>
  <si>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</si>
  <si>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</si>
  <si>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</si>
  <si>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</si>
  <si>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</si>
  <si>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</si>
  <si>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</si>
  <si>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</si>
  <si>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</si>
  <si>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</si>
  <si>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</si>
  <si>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</si>
  <si>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</si>
  <si>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</si>
  <si>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</si>
  <si>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</si>
  <si>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</si>
  <si>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</si>
  <si>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</si>
  <si>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</si>
  <si>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</si>
  <si>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</si>
  <si>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</si>
  <si>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</si>
  <si>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</si>
  <si>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</si>
  <si>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</si>
  <si>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</si>
  <si>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</si>
  <si>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</si>
  <si>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</si>
  <si>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</si>
  <si>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</si>
  <si>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</si>
  <si>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</si>
  <si>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</si>
  <si>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</si>
  <si>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</si>
  <si>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</si>
  <si>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</si>
  <si>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</si>
  <si>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</si>
  <si>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</si>
  <si>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</si>
  <si>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</si>
  <si>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</si>
  <si>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</si>
  <si>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</si>
  <si>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</si>
  <si>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</si>
  <si>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</si>
  <si>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</si>
  <si>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</si>
  <si>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</si>
  <si>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</si>
  <si>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</si>
  <si>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</si>
  <si>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</si>
  <si>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</si>
  <si>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</si>
  <si>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</si>
  <si>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</si>
  <si>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</si>
  <si>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</si>
  <si>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</si>
  <si>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</si>
  <si>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</si>
  <si>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</si>
  <si>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</si>
  <si>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</si>
  <si>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</si>
  <si>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</si>
  <si>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</si>
  <si>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</si>
  <si>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</si>
  <si>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</si>
  <si>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</si>
  <si>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</si>
  <si>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</si>
  <si>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</si>
  <si>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</si>
  <si>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</si>
  <si>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</si>
  <si>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</si>
  <si>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</si>
  <si>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</si>
  <si>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</si>
  <si>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</si>
  <si>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</si>
  <si>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</si>
  <si>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</si>
  <si>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</si>
  <si>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</si>
  <si>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</si>
  <si>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</si>
  <si>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</si>
  <si>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</si>
  <si>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</si>
  <si>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</si>
  <si>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</si>
  <si>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</si>
  <si>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</si>
  <si>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</si>
  <si>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</si>
  <si>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</si>
  <si>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</si>
  <si>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</si>
  <si>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</si>
  <si>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</si>
  <si>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</si>
  <si>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</si>
  <si>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</si>
  <si>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</si>
  <si>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</si>
  <si>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</si>
  <si>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</si>
  <si>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</si>
  <si>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</si>
  <si>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</si>
  <si>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</si>
  <si>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</si>
  <si>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</si>
  <si>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</si>
  <si>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</si>
  <si>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</si>
  <si>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</si>
  <si>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</si>
  <si>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</si>
  <si>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</si>
  <si>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</si>
  <si>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</si>
  <si>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</si>
  <si>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</si>
  <si>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</si>
  <si>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</si>
  <si>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</si>
  <si>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</si>
  <si>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</si>
  <si>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</si>
  <si>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</si>
  <si>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</si>
  <si>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</si>
  <si>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</si>
  <si>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</si>
  <si>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</si>
  <si>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</si>
  <si>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</si>
  <si>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</si>
  <si>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</si>
  <si>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</si>
  <si>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</si>
  <si>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</si>
  <si>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</si>
  <si>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</si>
  <si>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</si>
  <si>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</si>
  <si>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</si>
  <si>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</si>
  <si>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</si>
  <si>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</si>
  <si>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</si>
  <si>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</si>
  <si>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</si>
  <si>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</si>
  <si>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</si>
  <si>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</si>
  <si>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</si>
  <si>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</si>
  <si>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</si>
  <si>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</si>
  <si>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</si>
  <si>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</si>
  <si>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</si>
  <si>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</si>
  <si>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</si>
  <si>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</si>
  <si>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</si>
  <si>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</si>
  <si>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</si>
  <si>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</si>
  <si>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</si>
  <si>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</si>
  <si>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</si>
  <si>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</si>
  <si>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</si>
  <si>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</si>
  <si>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</si>
  <si>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 xml:space="preserve">Đuro Tatalović </t>
  </si>
  <si>
    <t>+38512411111</t>
  </si>
  <si>
    <t>djuro.tatalovic@dalekovod.hr</t>
  </si>
  <si>
    <t>Obveznik: DALEKOVOD D.D.</t>
  </si>
  <si>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2020.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</si>
  <si>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2021. godinu iste su kao i računovodstvene politike koje su bile primijenjene u godišnjem financijskom izvještaju za 2020.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</si>
  <si>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</si>
  <si>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</si>
  <si>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 xml:space="preserve">stanje na dan 31.12.2021 </t>
  </si>
  <si>
    <t>u razdoblju 01.01.2021 do 31.12.2021</t>
  </si>
  <si>
    <t>u razdoblju 01.01.2021. do 31.12.2021.</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</si>
  <si>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01.01.2021-31.12.2021</t>
    </r>
  </si>
  <si>
    <r>
      <rPr>
        <b/>
        <sz val="10"/>
        <rFont val="Arial"/>
        <family val="2"/>
        <charset val="238"/>
      </rPr>
      <t>Osnovni podaci</t>
    </r>
    <r>
      <rPr>
        <sz val="10"/>
        <rFont val="Arial"/>
        <family val="2"/>
        <charset val="238"/>
      </rPr>
      <t xml:space="preserve">
</t>
    </r>
    <r>
      <rPr>
        <b/>
        <sz val="10"/>
        <rFont val="Arial"/>
        <family val="2"/>
        <charset val="238"/>
      </rPr>
      <t>UPRAVA</t>
    </r>
    <r>
      <rPr>
        <sz val="10"/>
        <rFont val="Arial"/>
        <family val="2"/>
        <charset val="238"/>
      </rPr>
      <t xml:space="preserve">
Tomislav Rosandić – predsjednik Uprave
Hrvoje Išek – član Uprave
Ivan Kurobasa – član Uprave
Đuro Tatalović – član Uprave
</t>
    </r>
    <r>
      <rPr>
        <b/>
        <sz val="10"/>
        <rFont val="Arial"/>
        <family val="2"/>
        <charset val="238"/>
      </rPr>
      <t xml:space="preserve">
NADZORNI ODBOR 
</t>
    </r>
    <r>
      <rPr>
        <sz val="10"/>
        <rFont val="Arial"/>
        <family val="2"/>
        <charset val="238"/>
      </rPr>
      <t>Dinko Novoselec (predsjednik Nadzornog odbora), 
Irena Weber (zamjenik predsjednika Nadzornog odbora), 
Dalibor Balgač (član Nadzornog odbora), 
Krešimir Kukec (član Nadzornog odbora),
Mladen Gregović (član Nadzornog odbora), 
Dražen Buljić (član Nadzornog odbora).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</si>
  <si>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prosinca 2021. u Društvo je bilo zaposleno 813 osoba, dok je u Grupi zaposleno 1.193 osobe. </t>
    </r>
  </si>
  <si>
    <r>
      <rPr>
        <b/>
        <sz val="10"/>
        <rFont val="Arial"/>
        <family val="2"/>
        <charset val="238"/>
      </rPr>
      <t xml:space="preserve">Struktura dioničara na dan 31. prosinca 2021. godine je sljedeća: </t>
    </r>
    <r>
      <rPr>
        <sz val="10"/>
        <rFont val="Arial"/>
        <family val="2"/>
        <charset val="238"/>
      </rPr>
      <t xml:space="preserve">
 	</t>
    </r>
  </si>
  <si>
    <r>
      <rPr>
        <b/>
        <sz val="10"/>
        <rFont val="Arial"/>
        <family val="2"/>
        <charset val="238"/>
      </rPr>
      <t xml:space="preserve">Pripajanje, spajanje, prodaja, osnivanje
</t>
    </r>
    <r>
      <rPr>
        <sz val="10"/>
        <rFont val="Arial"/>
        <family val="2"/>
        <charset val="238"/>
      </rPr>
      <t>Tijekom 2021. godine nije bilo pripajanja, spajanja, prodaje i osnivanja.</t>
    </r>
    <r>
      <rPr>
        <b/>
        <sz val="10"/>
        <rFont val="Arial"/>
        <family val="2"/>
        <charset val="238"/>
      </rPr>
      <t xml:space="preserve">
Neizvjesnost
</t>
    </r>
    <r>
      <rPr>
        <sz val="10"/>
        <rFont val="Arial"/>
        <family val="2"/>
        <charset val="238"/>
      </rPr>
      <t>U 2021. godini nije bilo identificiranih stavki sumnjivih i spornih potraživanja, a koja utječu na kontinuitet poslovanja Društva i Grupe.</t>
    </r>
  </si>
  <si>
    <r>
      <rPr>
        <b/>
        <sz val="10"/>
        <rFont val="Arial"/>
        <family val="2"/>
        <charset val="238"/>
      </rPr>
      <t>Potencijalne i preuzete obveze</t>
    </r>
    <r>
      <rPr>
        <sz val="10"/>
        <rFont val="Arial"/>
        <family val="2"/>
        <charset val="238"/>
      </rPr>
      <t xml:space="preserve">
Na dan 31. prosinca 2021. godine Grupa ima sklopljene ugovore čije je izvršenje počelo, ali nije dovršeno. Troškovi koji tek trebaju nastati po ovim ugovorima procijenjeni su na iznos od 637.256 tisuća kuna.
Na dan 31. prosinca 2021. godine Grupa i Društvo su izloženi potencijalnim obvezama s osnova izdanih bankovnih garancija (kao sredstvo osiguranja naplate, sigurnosti kvalitete izvedenih radova) u ukupnom iznosu od 419.573 tisuće kuna i 368.650 tisuća kuna (na dan 31.12.2020: 429.894 tisuće kuna Grupa i 385.198 tisuća kuna Društvo). Društvo je dodatno izloženo kao sudužnik ovisnih društava u ukupnom iznosu 43.515 tisuća kuna (na dan 31.12.2020.: 37.885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</si>
  <si>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 xml:space="preserve">Događaji nakon datuma bilance
</t>
    </r>
    <r>
      <rPr>
        <sz val="10"/>
        <rFont val="Arial"/>
        <family val="2"/>
        <charset val="238"/>
      </rPr>
      <t xml:space="preserve">Tijekom veljače 2022. godine izvršena je dokapitalizacija u iznosu od 410 milijuna kuna. Većim dijelom iznosa iz dokapitalizacije podmiren je dospjeli dug iz predstečajne nagodbe u iznosu od 356 milijuna kuna.
Struktura dioničara nakon provedene dokapitalizacije na dan 28. veljače 2022. godine je sljedeća: </t>
    </r>
  </si>
  <si>
    <r>
      <rPr>
        <b/>
        <sz val="10"/>
        <rFont val="Arial"/>
        <family val="2"/>
        <charset val="238"/>
      </rPr>
      <t xml:space="preserve">Kapitalizacija troškova
</t>
    </r>
    <r>
      <rPr>
        <sz val="10"/>
        <rFont val="Arial"/>
        <family val="2"/>
        <charset val="238"/>
      </rPr>
      <t>Društvo i Grupa u 2021. godini nisu kapitalizirali troškove plaća.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prosinca 2021. godine kapital je podijeljen na 247.193 dionica. Tijekom veljače je provedena dokapitalizacija Društva te je novom podjelom kapital podijeljen na 41.247.193 dionica, nominalne vrijednosti 10 kuna po dionici.</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</si>
  <si>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412.471.930,00 kn. Broj dionica:  41.247.193 (Stanje na 28. veljače 2022., dokapitalizacija provedena tijekom veljače 2022., vidi bilješku Događaji nakon datuma bilance)
IBAN: HR8323600001101226102 ZABA Zagreb
MBS: 080010093, Trgovački sud u Zagrebu
MB: 3275531              OIB: 47911242222
Oznaka djelatnosti: 4222 (Gradnja vodova za električnu struju i telekomunikacije)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</si>
</sst>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bottom style="thin">
        <color indexed="22"/>
      </bottom>
      <diagonal/>
    </border>
  </borders>
  <cellStyleXfs count="19">
    <xf numFmtId="0" fontId="0" fillId="0" borderId="0"/>
    <xf numFmtId="0" fontId="10" fillId="0" borderId="0">
      <alignment vertical="top"/>
    </xf>
    <xf numFmtId="0" fontId="13" fillId="0" borderId="0" applyNumberFormat="0" applyFill="0" applyBorder="0" applyAlignment="0" applyProtection="0">
      <alignment vertical="top"/>
      <protection locked="0"/>
    </xf>
    <xf numFmtId="0" fontId="14" fillId="0" borderId="0"/>
    <xf numFmtId="0" fontId="4" fillId="0" borderId="0"/>
    <xf numFmtId="0" fontId="5" fillId="0" borderId="0"/>
    <xf numFmtId="0" fontId="3" fillId="0" borderId="0"/>
    <xf numFmtId="0" fontId="3" fillId="0" borderId="0"/>
    <xf numFmtId="0" fontId="38" fillId="0" borderId="0" applyNumberFormat="0" applyFill="0" applyBorder="0" applyAlignment="0" applyProtection="0"/>
    <xf numFmtId="0" fontId="2" fillId="0" borderId="0"/>
    <xf numFmtId="0" fontId="2" fillId="0" borderId="0"/>
    <xf numFmtId="0" fontId="5"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cellStyleXfs>
  <cellXfs count="345">
    <xf numFmtId="0" fontId="0" fillId="0" borderId="0" xfId="0"/>
    <xf numFmtId="0" fontId="14" fillId="0" borderId="0" xfId="3" applyFont="1" applyProtection="1"/>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49" fontId="12" fillId="3" borderId="11" xfId="0" applyNumberFormat="1" applyFont="1" applyFill="1" applyBorder="1" applyAlignment="1" applyProtection="1">
      <alignment horizontal="center" vertical="center"/>
    </xf>
    <xf numFmtId="165" fontId="21" fillId="0" borderId="30" xfId="0" applyNumberFormat="1" applyFont="1" applyFill="1" applyBorder="1" applyAlignment="1" applyProtection="1">
      <alignment horizontal="center" vertical="center"/>
    </xf>
    <xf numFmtId="165" fontId="21" fillId="9" borderId="30" xfId="0" applyNumberFormat="1" applyFont="1" applyFill="1" applyBorder="1" applyAlignment="1" applyProtection="1">
      <alignment horizontal="center" vertical="center"/>
    </xf>
    <xf numFmtId="165" fontId="21" fillId="9" borderId="31" xfId="0" applyNumberFormat="1" applyFont="1" applyFill="1" applyBorder="1" applyAlignment="1" applyProtection="1">
      <alignment horizontal="center" vertical="center"/>
    </xf>
    <xf numFmtId="14" fontId="9" fillId="2" borderId="0" xfId="1" applyNumberFormat="1" applyFont="1" applyFill="1" applyBorder="1" applyAlignment="1" applyProtection="1">
      <alignment horizontal="center" vertical="center"/>
      <protection locked="0"/>
    </xf>
    <xf numFmtId="0" fontId="0" fillId="0" borderId="0" xfId="0" applyProtection="1"/>
    <xf numFmtId="0" fontId="7" fillId="3" borderId="33" xfId="0" applyFont="1" applyFill="1" applyBorder="1" applyAlignment="1" applyProtection="1">
      <alignment horizontal="center" vertical="center" wrapText="1"/>
    </xf>
    <xf numFmtId="0" fontId="21" fillId="3" borderId="33" xfId="0" applyFont="1" applyFill="1" applyBorder="1" applyAlignment="1" applyProtection="1">
      <alignment horizontal="center" vertical="center"/>
    </xf>
    <xf numFmtId="3" fontId="21" fillId="3" borderId="33" xfId="0" applyNumberFormat="1" applyFont="1" applyFill="1" applyBorder="1" applyAlignment="1" applyProtection="1">
      <alignment horizontal="center" vertical="center" wrapText="1"/>
    </xf>
    <xf numFmtId="164" fontId="7" fillId="0" borderId="33" xfId="0" applyNumberFormat="1" applyFont="1" applyFill="1" applyBorder="1" applyAlignment="1" applyProtection="1">
      <alignment horizontal="center" vertical="center"/>
    </xf>
    <xf numFmtId="164" fontId="7" fillId="9" borderId="33" xfId="0" applyNumberFormat="1" applyFont="1" applyFill="1" applyBorder="1" applyAlignment="1" applyProtection="1">
      <alignment horizontal="center" vertical="center"/>
    </xf>
    <xf numFmtId="0" fontId="14" fillId="0" borderId="0" xfId="3" applyProtection="1"/>
    <xf numFmtId="0" fontId="14" fillId="0" borderId="0" xfId="3" applyAlignment="1" applyProtection="1">
      <alignment wrapText="1"/>
    </xf>
    <xf numFmtId="0" fontId="7" fillId="3" borderId="16" xfId="3" applyFont="1" applyFill="1" applyBorder="1" applyAlignment="1" applyProtection="1">
      <alignment horizontal="center" vertical="center" wrapText="1"/>
    </xf>
    <xf numFmtId="0" fontId="21" fillId="3" borderId="15" xfId="3" applyFont="1" applyFill="1" applyBorder="1" applyAlignment="1" applyProtection="1">
      <alignment horizontal="center" vertical="center"/>
    </xf>
    <xf numFmtId="164" fontId="7" fillId="0" borderId="22" xfId="0" applyNumberFormat="1" applyFont="1" applyFill="1" applyBorder="1" applyAlignment="1" applyProtection="1">
      <alignment horizontal="center" vertical="center"/>
    </xf>
    <xf numFmtId="164" fontId="7" fillId="0" borderId="13" xfId="0" applyNumberFormat="1" applyFont="1" applyFill="1" applyBorder="1" applyAlignment="1" applyProtection="1">
      <alignment horizontal="center" vertical="center"/>
    </xf>
    <xf numFmtId="3" fontId="8" fillId="0" borderId="33" xfId="0" applyNumberFormat="1" applyFont="1" applyFill="1" applyBorder="1" applyAlignment="1" applyProtection="1">
      <alignment horizontal="right" vertical="center" shrinkToFit="1"/>
      <protection locked="0"/>
    </xf>
    <xf numFmtId="3" fontId="27" fillId="9" borderId="33" xfId="0" applyNumberFormat="1" applyFont="1" applyFill="1" applyBorder="1" applyAlignment="1" applyProtection="1">
      <alignment horizontal="right" vertical="center" shrinkToFit="1"/>
    </xf>
    <xf numFmtId="3" fontId="0" fillId="0" borderId="0" xfId="0" applyNumberFormat="1" applyProtection="1"/>
    <xf numFmtId="3" fontId="14" fillId="0" borderId="0" xfId="3" applyNumberFormat="1" applyProtection="1"/>
    <xf numFmtId="3" fontId="21" fillId="3" borderId="16" xfId="3" applyNumberFormat="1" applyFont="1" applyFill="1" applyBorder="1" applyAlignment="1" applyProtection="1">
      <alignment horizontal="center" vertical="center" wrapText="1"/>
    </xf>
    <xf numFmtId="3" fontId="21" fillId="3" borderId="15" xfId="3" applyNumberFormat="1" applyFont="1" applyFill="1" applyBorder="1" applyAlignment="1" applyProtection="1">
      <alignment horizontal="center" vertical="center" wrapText="1"/>
    </xf>
    <xf numFmtId="3" fontId="14" fillId="0" borderId="0" xfId="3" applyNumberFormat="1" applyAlignment="1" applyProtection="1">
      <alignment wrapText="1"/>
    </xf>
    <xf numFmtId="3" fontId="8" fillId="0" borderId="22" xfId="0" applyNumberFormat="1" applyFont="1" applyFill="1" applyBorder="1" applyAlignment="1" applyProtection="1">
      <alignment vertical="center"/>
      <protection locked="0"/>
    </xf>
    <xf numFmtId="3" fontId="20" fillId="10" borderId="14" xfId="0" applyNumberFormat="1" applyFont="1" applyFill="1" applyBorder="1" applyAlignment="1" applyProtection="1">
      <alignment vertical="center"/>
    </xf>
    <xf numFmtId="3" fontId="14" fillId="0" borderId="0" xfId="1" applyNumberFormat="1" applyFont="1" applyAlignment="1" applyProtection="1">
      <alignment wrapText="1"/>
    </xf>
    <xf numFmtId="3" fontId="14" fillId="0" borderId="0" xfId="3" applyNumberFormat="1" applyFont="1" applyProtection="1"/>
    <xf numFmtId="3" fontId="14" fillId="0" borderId="0" xfId="3" applyNumberFormat="1" applyFont="1" applyBorder="1" applyAlignment="1" applyProtection="1">
      <alignment horizontal="center" vertical="center" wrapText="1"/>
    </xf>
    <xf numFmtId="3" fontId="14" fillId="0" borderId="0" xfId="1" applyNumberFormat="1" applyFont="1" applyBorder="1" applyAlignment="1" applyProtection="1">
      <alignment wrapText="1"/>
    </xf>
    <xf numFmtId="3" fontId="5" fillId="0" borderId="0" xfId="3" applyNumberFormat="1" applyFont="1" applyProtection="1"/>
    <xf numFmtId="3" fontId="12" fillId="3" borderId="27"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wrapText="1"/>
    </xf>
    <xf numFmtId="3" fontId="12" fillId="3" borderId="11" xfId="0" applyNumberFormat="1" applyFont="1" applyFill="1" applyBorder="1" applyAlignment="1" applyProtection="1">
      <alignment horizontal="center" vertical="center"/>
    </xf>
    <xf numFmtId="3" fontId="12" fillId="3" borderId="12" xfId="0" applyNumberFormat="1" applyFont="1" applyFill="1" applyBorder="1" applyAlignment="1" applyProtection="1">
      <alignment horizontal="center" vertical="center"/>
    </xf>
    <xf numFmtId="3" fontId="6" fillId="0" borderId="30" xfId="0" applyNumberFormat="1" applyFont="1" applyFill="1" applyBorder="1" applyAlignment="1" applyProtection="1">
      <alignment vertical="center" shrinkToFit="1"/>
      <protection locked="0"/>
    </xf>
    <xf numFmtId="3" fontId="26" fillId="9" borderId="30" xfId="0" applyNumberFormat="1" applyFont="1" applyFill="1" applyBorder="1" applyAlignment="1" applyProtection="1">
      <alignment vertical="center" shrinkToFit="1"/>
    </xf>
    <xf numFmtId="3" fontId="6" fillId="8" borderId="30" xfId="0" applyNumberFormat="1" applyFont="1" applyFill="1" applyBorder="1" applyAlignment="1" applyProtection="1">
      <alignment vertical="center" shrinkToFit="1"/>
    </xf>
    <xf numFmtId="3" fontId="26" fillId="9" borderId="31" xfId="0" applyNumberFormat="1" applyFont="1" applyFill="1" applyBorder="1" applyAlignment="1" applyProtection="1">
      <alignment vertical="center" shrinkToFit="1"/>
    </xf>
    <xf numFmtId="3" fontId="26" fillId="0" borderId="30" xfId="0" applyNumberFormat="1" applyFont="1" applyFill="1" applyBorder="1" applyAlignment="1" applyProtection="1">
      <alignment vertical="center" shrinkToFit="1"/>
    </xf>
    <xf numFmtId="3" fontId="26" fillId="0" borderId="31" xfId="0" applyNumberFormat="1" applyFont="1" applyFill="1" applyBorder="1" applyAlignment="1" applyProtection="1">
      <alignment vertical="center" shrinkToFit="1"/>
    </xf>
    <xf numFmtId="0" fontId="29" fillId="11" borderId="1" xfId="4" applyFont="1" applyFill="1" applyBorder="1"/>
    <xf numFmtId="0" fontId="4" fillId="11" borderId="21" xfId="4" applyFill="1" applyBorder="1"/>
    <xf numFmtId="0" fontId="4" fillId="0" borderId="0" xfId="4"/>
    <xf numFmtId="0" fontId="31" fillId="11" borderId="34" xfId="4" applyFont="1" applyFill="1" applyBorder="1" applyAlignment="1">
      <alignment horizontal="center" vertical="center"/>
    </xf>
    <xf numFmtId="0" fontId="31" fillId="11" borderId="0" xfId="4" applyFont="1" applyFill="1" applyBorder="1" applyAlignment="1">
      <alignment horizontal="center" vertical="center"/>
    </xf>
    <xf numFmtId="0" fontId="31" fillId="11" borderId="35" xfId="4" applyFont="1" applyFill="1" applyBorder="1" applyAlignment="1">
      <alignment horizontal="center" vertical="center"/>
    </xf>
    <xf numFmtId="0" fontId="8" fillId="11" borderId="0" xfId="4" applyFont="1" applyFill="1" applyBorder="1" applyAlignment="1">
      <alignment horizontal="center" vertical="center"/>
    </xf>
    <xf numFmtId="0" fontId="8" fillId="11" borderId="37" xfId="4" applyFont="1" applyFill="1" applyBorder="1" applyAlignment="1">
      <alignment vertical="center"/>
    </xf>
    <xf numFmtId="0" fontId="34" fillId="0" borderId="0" xfId="4" applyFont="1" applyFill="1"/>
    <xf numFmtId="0" fontId="7" fillId="11" borderId="34" xfId="4" applyFont="1" applyFill="1" applyBorder="1" applyAlignment="1">
      <alignment vertical="center" wrapText="1"/>
    </xf>
    <xf numFmtId="0" fontId="7" fillId="11" borderId="0" xfId="4" applyFont="1" applyFill="1" applyBorder="1" applyAlignment="1">
      <alignment horizontal="right" vertical="center" wrapText="1"/>
    </xf>
    <xf numFmtId="0" fontId="7" fillId="11" borderId="0" xfId="4" applyFont="1" applyFill="1" applyBorder="1" applyAlignment="1">
      <alignment vertical="center" wrapText="1"/>
    </xf>
    <xf numFmtId="14" fontId="7" fillId="13" borderId="0" xfId="4" applyNumberFormat="1" applyFont="1" applyFill="1" applyBorder="1" applyAlignment="1" applyProtection="1">
      <alignment horizontal="center" vertical="center"/>
      <protection locked="0"/>
    </xf>
    <xf numFmtId="1" fontId="7" fillId="13" borderId="0" xfId="4" applyNumberFormat="1" applyFont="1" applyFill="1" applyBorder="1" applyAlignment="1" applyProtection="1">
      <alignment horizontal="center" vertical="center"/>
      <protection locked="0"/>
    </xf>
    <xf numFmtId="0" fontId="8" fillId="11" borderId="35" xfId="4" applyFont="1" applyFill="1" applyBorder="1" applyAlignment="1">
      <alignment vertical="center"/>
    </xf>
    <xf numFmtId="14" fontId="7" fillId="14" borderId="0" xfId="4" applyNumberFormat="1" applyFont="1" applyFill="1" applyBorder="1" applyAlignment="1" applyProtection="1">
      <alignment horizontal="center" vertical="center"/>
      <protection locked="0"/>
    </xf>
    <xf numFmtId="0" fontId="4" fillId="15" borderId="0" xfId="4" applyFill="1"/>
    <xf numFmtId="1" fontId="7" fillId="12" borderId="38" xfId="4" applyNumberFormat="1" applyFont="1" applyFill="1" applyBorder="1" applyAlignment="1" applyProtection="1">
      <alignment horizontal="center" vertical="center"/>
      <protection locked="0"/>
    </xf>
    <xf numFmtId="1" fontId="7" fillId="14" borderId="0" xfId="4" applyNumberFormat="1" applyFont="1" applyFill="1" applyBorder="1" applyAlignment="1" applyProtection="1">
      <alignment horizontal="center" vertical="center"/>
      <protection locked="0"/>
    </xf>
    <xf numFmtId="0" fontId="4" fillId="11" borderId="35" xfId="4" applyFill="1" applyBorder="1"/>
    <xf numFmtId="0" fontId="32" fillId="11" borderId="34" xfId="4" applyFont="1" applyFill="1" applyBorder="1" applyAlignment="1">
      <alignment wrapText="1"/>
    </xf>
    <xf numFmtId="0" fontId="32" fillId="11" borderId="35" xfId="4" applyFont="1" applyFill="1" applyBorder="1" applyAlignment="1">
      <alignment wrapText="1"/>
    </xf>
    <xf numFmtId="0" fontId="32" fillId="11" borderId="34" xfId="4" applyFont="1" applyFill="1" applyBorder="1"/>
    <xf numFmtId="0" fontId="32" fillId="11" borderId="0" xfId="4" applyFont="1" applyFill="1" applyBorder="1"/>
    <xf numFmtId="0" fontId="32" fillId="11" borderId="0" xfId="4" applyFont="1" applyFill="1" applyBorder="1" applyAlignment="1">
      <alignment wrapText="1"/>
    </xf>
    <xf numFmtId="0" fontId="32" fillId="11" borderId="35" xfId="4" applyFont="1" applyFill="1" applyBorder="1"/>
    <xf numFmtId="0" fontId="8" fillId="11" borderId="0" xfId="4" applyFont="1" applyFill="1" applyBorder="1" applyAlignment="1">
      <alignment horizontal="right" vertical="center" wrapText="1"/>
    </xf>
    <xf numFmtId="0" fontId="33" fillId="11" borderId="35" xfId="4" applyFont="1" applyFill="1" applyBorder="1" applyAlignment="1">
      <alignment vertical="center"/>
    </xf>
    <xf numFmtId="0" fontId="8" fillId="11" borderId="34" xfId="4" applyFont="1" applyFill="1" applyBorder="1" applyAlignment="1">
      <alignment horizontal="right" vertical="center" wrapText="1"/>
    </xf>
    <xf numFmtId="0" fontId="33" fillId="11" borderId="0" xfId="4" applyFont="1" applyFill="1" applyBorder="1" applyAlignment="1">
      <alignment vertical="center"/>
    </xf>
    <xf numFmtId="0" fontId="32" fillId="11" borderId="0" xfId="4" applyFont="1" applyFill="1" applyBorder="1" applyAlignment="1">
      <alignment vertical="top"/>
    </xf>
    <xf numFmtId="0" fontId="7" fillId="12" borderId="38" xfId="4" applyFont="1" applyFill="1" applyBorder="1" applyAlignment="1" applyProtection="1">
      <alignment horizontal="center" vertical="center"/>
      <protection locked="0"/>
    </xf>
    <xf numFmtId="0" fontId="7" fillId="11" borderId="0" xfId="4" applyFont="1" applyFill="1" applyBorder="1" applyAlignment="1">
      <alignment vertical="center"/>
    </xf>
    <xf numFmtId="0" fontId="32" fillId="11" borderId="0" xfId="4" applyFont="1" applyFill="1" applyBorder="1" applyAlignment="1">
      <alignment vertical="center"/>
    </xf>
    <xf numFmtId="0" fontId="32" fillId="11" borderId="35" xfId="4" applyFont="1" applyFill="1" applyBorder="1" applyAlignment="1">
      <alignment vertical="center"/>
    </xf>
    <xf numFmtId="0" fontId="32" fillId="11" borderId="0" xfId="4" applyFont="1" applyFill="1" applyBorder="1" applyAlignment="1"/>
    <xf numFmtId="0" fontId="35" fillId="11" borderId="0" xfId="4" applyFont="1" applyFill="1" applyBorder="1" applyAlignment="1">
      <alignment vertical="center"/>
    </xf>
    <xf numFmtId="0" fontId="35" fillId="11" borderId="35" xfId="4" applyFont="1" applyFill="1" applyBorder="1" applyAlignment="1">
      <alignment vertical="center"/>
    </xf>
    <xf numFmtId="0" fontId="7" fillId="11" borderId="0" xfId="4" applyFont="1" applyFill="1" applyBorder="1" applyAlignment="1">
      <alignment horizontal="center" vertical="center"/>
    </xf>
    <xf numFmtId="0" fontId="8" fillId="11" borderId="35" xfId="4" applyFont="1" applyFill="1" applyBorder="1" applyAlignment="1">
      <alignment horizontal="center" vertical="center"/>
    </xf>
    <xf numFmtId="0" fontId="32" fillId="11" borderId="0" xfId="4" applyFont="1" applyFill="1" applyBorder="1" applyAlignment="1">
      <alignment vertical="top" wrapText="1"/>
    </xf>
    <xf numFmtId="0" fontId="32" fillId="11" borderId="34" xfId="4" applyFont="1" applyFill="1" applyBorder="1" applyAlignment="1">
      <alignment vertical="top"/>
    </xf>
    <xf numFmtId="0" fontId="35" fillId="11" borderId="35" xfId="4" applyFont="1" applyFill="1" applyBorder="1"/>
    <xf numFmtId="0" fontId="4" fillId="11" borderId="3" xfId="4" applyFill="1" applyBorder="1"/>
    <xf numFmtId="0" fontId="4" fillId="11" borderId="2" xfId="4" applyFill="1" applyBorder="1"/>
    <xf numFmtId="0" fontId="4" fillId="11" borderId="36" xfId="4" applyFill="1" applyBorder="1"/>
    <xf numFmtId="49" fontId="7" fillId="12" borderId="38" xfId="4" applyNumberFormat="1" applyFont="1" applyFill="1" applyBorder="1" applyAlignment="1" applyProtection="1">
      <alignment horizontal="center" vertical="center"/>
      <protection locked="0"/>
    </xf>
    <xf numFmtId="164" fontId="7" fillId="11" borderId="33" xfId="0" applyNumberFormat="1" applyFont="1" applyFill="1" applyBorder="1" applyAlignment="1" applyProtection="1">
      <alignment horizontal="center" vertical="center"/>
    </xf>
    <xf numFmtId="3" fontId="8" fillId="11" borderId="33" xfId="0" applyNumberFormat="1" applyFont="1" applyFill="1" applyBorder="1" applyAlignment="1" applyProtection="1">
      <alignment horizontal="right" vertical="center" shrinkToFit="1"/>
      <protection locked="0"/>
    </xf>
    <xf numFmtId="0" fontId="36" fillId="0" borderId="0" xfId="4" applyFont="1"/>
    <xf numFmtId="0" fontId="36" fillId="0" borderId="0" xfId="4" applyFont="1" applyFill="1"/>
    <xf numFmtId="0" fontId="34" fillId="0" borderId="0" xfId="4" applyFont="1"/>
    <xf numFmtId="0" fontId="34" fillId="15" borderId="0" xfId="4" applyFont="1" applyFill="1"/>
    <xf numFmtId="0" fontId="36" fillId="15" borderId="0" xfId="4" applyFont="1" applyFill="1"/>
    <xf numFmtId="3" fontId="8" fillId="9" borderId="33" xfId="0" applyNumberFormat="1" applyFont="1" applyFill="1" applyBorder="1" applyAlignment="1" applyProtection="1">
      <alignment horizontal="right" vertical="center" shrinkToFit="1"/>
    </xf>
    <xf numFmtId="3" fontId="5" fillId="0" borderId="0" xfId="5" applyNumberFormat="1" applyProtection="1"/>
    <xf numFmtId="0" fontId="5" fillId="0" borderId="0" xfId="5" applyProtection="1"/>
    <xf numFmtId="3" fontId="21" fillId="3" borderId="33" xfId="5" applyNumberFormat="1" applyFont="1" applyFill="1" applyBorder="1" applyAlignment="1" applyProtection="1">
      <alignment horizontal="center" vertical="center" wrapText="1"/>
    </xf>
    <xf numFmtId="0" fontId="21" fillId="3" borderId="33" xfId="5" applyFont="1" applyFill="1" applyBorder="1" applyAlignment="1" applyProtection="1">
      <alignment horizontal="center" vertical="center"/>
    </xf>
    <xf numFmtId="3" fontId="20" fillId="10" borderId="33" xfId="5" applyNumberFormat="1" applyFont="1" applyFill="1" applyBorder="1" applyAlignment="1" applyProtection="1">
      <alignment horizontal="right" vertical="center" shrinkToFit="1"/>
    </xf>
    <xf numFmtId="3" fontId="8" fillId="0" borderId="33" xfId="5" applyNumberFormat="1" applyFont="1" applyFill="1" applyBorder="1" applyAlignment="1" applyProtection="1">
      <alignment horizontal="right" vertical="center" shrinkToFit="1"/>
      <protection locked="0"/>
    </xf>
    <xf numFmtId="3" fontId="20" fillId="10" borderId="33" xfId="5" applyNumberFormat="1" applyFont="1" applyFill="1" applyBorder="1" applyAlignment="1" applyProtection="1">
      <alignment vertical="center"/>
    </xf>
    <xf numFmtId="3" fontId="8" fillId="0" borderId="33" xfId="5" applyNumberFormat="1" applyFont="1" applyFill="1" applyBorder="1" applyAlignment="1" applyProtection="1">
      <alignment vertical="center"/>
      <protection locked="0"/>
    </xf>
    <xf numFmtId="164" fontId="7" fillId="9" borderId="13" xfId="0" applyNumberFormat="1" applyFont="1" applyFill="1" applyBorder="1" applyAlignment="1" applyProtection="1">
      <alignment horizontal="center" vertical="center"/>
    </xf>
    <xf numFmtId="164" fontId="7" fillId="9" borderId="14" xfId="0" applyNumberFormat="1" applyFont="1" applyFill="1" applyBorder="1" applyAlignment="1" applyProtection="1">
      <alignment horizontal="center" vertical="center"/>
    </xf>
    <xf numFmtId="164" fontId="7" fillId="0" borderId="14" xfId="0" applyNumberFormat="1" applyFont="1" applyFill="1" applyBorder="1" applyAlignment="1" applyProtection="1">
      <alignment horizontal="center" vertical="center"/>
    </xf>
    <xf numFmtId="3" fontId="8" fillId="9" borderId="13" xfId="0" applyNumberFormat="1" applyFont="1" applyFill="1" applyBorder="1" applyAlignment="1" applyProtection="1">
      <alignment vertical="center"/>
      <protection locked="0"/>
    </xf>
    <xf numFmtId="3" fontId="20" fillId="9" borderId="13" xfId="0" applyNumberFormat="1" applyFont="1" applyFill="1" applyBorder="1" applyAlignment="1" applyProtection="1">
      <alignment vertical="center"/>
    </xf>
    <xf numFmtId="3" fontId="20" fillId="9" borderId="14" xfId="0" applyNumberFormat="1" applyFont="1" applyFill="1" applyBorder="1" applyAlignment="1" applyProtection="1">
      <alignment vertical="center"/>
    </xf>
    <xf numFmtId="3" fontId="20" fillId="0" borderId="14" xfId="0" applyNumberFormat="1" applyFont="1" applyFill="1" applyBorder="1" applyAlignment="1" applyProtection="1">
      <alignment vertical="center"/>
    </xf>
    <xf numFmtId="0" fontId="7" fillId="3" borderId="33" xfId="3" applyFont="1" applyFill="1" applyBorder="1" applyAlignment="1" applyProtection="1">
      <alignment horizontal="center" vertical="center" wrapText="1"/>
    </xf>
    <xf numFmtId="3" fontId="21" fillId="3" borderId="33" xfId="3" applyNumberFormat="1" applyFont="1" applyFill="1" applyBorder="1" applyAlignment="1" applyProtection="1">
      <alignment horizontal="center" vertical="center" wrapText="1"/>
    </xf>
    <xf numFmtId="0" fontId="21" fillId="3" borderId="33" xfId="3" applyFont="1" applyFill="1" applyBorder="1" applyAlignment="1" applyProtection="1">
      <alignment horizontal="center" vertical="center" wrapText="1"/>
    </xf>
    <xf numFmtId="164" fontId="7" fillId="0" borderId="33" xfId="0" applyNumberFormat="1" applyFont="1" applyFill="1" applyBorder="1" applyAlignment="1" applyProtection="1">
      <alignment horizontal="center" vertical="center" wrapText="1"/>
    </xf>
    <xf numFmtId="3" fontId="8" fillId="0" borderId="33" xfId="0" applyNumberFormat="1" applyFont="1" applyFill="1" applyBorder="1" applyAlignment="1" applyProtection="1">
      <alignment horizontal="right" vertical="center" wrapText="1"/>
      <protection locked="0"/>
    </xf>
    <xf numFmtId="164" fontId="7" fillId="10" borderId="33" xfId="0" applyNumberFormat="1" applyFont="1" applyFill="1" applyBorder="1" applyAlignment="1" applyProtection="1">
      <alignment horizontal="center" vertical="center" wrapText="1"/>
    </xf>
    <xf numFmtId="3" fontId="20" fillId="10" borderId="33" xfId="0" applyNumberFormat="1" applyFont="1" applyFill="1" applyBorder="1" applyAlignment="1" applyProtection="1">
      <alignment horizontal="right" vertical="center" wrapText="1"/>
    </xf>
    <xf numFmtId="3" fontId="8" fillId="0" borderId="33" xfId="0" applyNumberFormat="1" applyFont="1" applyFill="1" applyBorder="1" applyAlignment="1" applyProtection="1">
      <alignment vertical="center" wrapText="1"/>
      <protection locked="0"/>
    </xf>
    <xf numFmtId="3" fontId="20" fillId="10" borderId="33" xfId="0" applyNumberFormat="1" applyFont="1" applyFill="1" applyBorder="1" applyAlignment="1" applyProtection="1">
      <alignment vertical="center" wrapText="1"/>
    </xf>
    <xf numFmtId="3" fontId="8" fillId="9" borderId="33" xfId="0" applyNumberFormat="1" applyFont="1" applyFill="1" applyBorder="1" applyAlignment="1" applyProtection="1">
      <alignment vertical="center"/>
    </xf>
    <xf numFmtId="3" fontId="37" fillId="3" borderId="27" xfId="0" applyNumberFormat="1" applyFont="1" applyFill="1" applyBorder="1" applyAlignment="1" applyProtection="1">
      <alignment horizontal="center" vertical="center" wrapText="1"/>
    </xf>
    <xf numFmtId="3" fontId="20" fillId="10" borderId="33" xfId="5" applyNumberFormat="1" applyFont="1" applyFill="1" applyBorder="1" applyAlignment="1" applyProtection="1">
      <alignment horizontal="right" vertical="center" shrinkToFit="1"/>
      <protection locked="0"/>
    </xf>
    <xf numFmtId="0" fontId="7" fillId="12" borderId="38" xfId="7" applyFont="1" applyFill="1" applyBorder="1" applyAlignment="1" applyProtection="1">
      <alignment horizontal="center" vertical="center"/>
      <protection locked="0"/>
    </xf>
    <xf numFmtId="0" fontId="7" fillId="12" borderId="36" xfId="7" applyFont="1" applyFill="1" applyBorder="1" applyAlignment="1" applyProtection="1">
      <alignment horizontal="center" vertical="center"/>
      <protection locked="0"/>
    </xf>
    <xf numFmtId="0" fontId="32" fillId="11" borderId="34" xfId="4" applyFont="1" applyFill="1" applyBorder="1" applyAlignment="1" applyProtection="1">
      <alignment vertical="top"/>
      <protection locked="0"/>
    </xf>
    <xf numFmtId="0" fontId="32" fillId="11" borderId="0" xfId="4" applyFont="1" applyFill="1" applyBorder="1" applyAlignment="1" applyProtection="1">
      <alignment vertical="top"/>
      <protection locked="0"/>
    </xf>
    <xf numFmtId="0" fontId="32" fillId="11" borderId="35" xfId="4" applyFont="1" applyFill="1" applyBorder="1" applyProtection="1">
      <protection locked="0"/>
    </xf>
    <xf numFmtId="3" fontId="8" fillId="0" borderId="33" xfId="0" applyNumberFormat="1" applyFont="1" applyBorder="1" applyAlignment="1" applyProtection="1">
      <alignment horizontal="right" vertical="center" shrinkToFit="1"/>
      <protection locked="0"/>
    </xf>
    <xf numFmtId="0" fontId="5" fillId="0" borderId="0" xfId="5" applyAlignment="1">
      <alignment horizontal="left" vertical="center" wrapText="1"/>
    </xf>
    <xf numFmtId="0" fontId="5" fillId="0" borderId="0" xfId="5"/>
    <xf numFmtId="0" fontId="5" fillId="0" borderId="0" xfId="5" applyAlignment="1">
      <alignment vertical="center" wrapText="1"/>
    </xf>
    <xf numFmtId="0" fontId="5" fillId="0" borderId="0" xfId="5" applyAlignment="1">
      <alignment wrapText="1"/>
    </xf>
    <xf numFmtId="0" fontId="5" fillId="0" borderId="0" xfId="5" applyAlignment="1">
      <alignment vertical="top" wrapText="1"/>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20" fillId="10" borderId="33" xfId="0" applyNumberFormat="1" applyFont="1" applyFill="1" applyBorder="1" applyAlignment="1" applyProtection="1">
      <alignment horizontal="right" vertical="center" shrinkToFit="1"/>
      <protection locked="0"/>
    </xf>
    <xf numFmtId="3" fontId="20" fillId="10" borderId="33" xfId="0" applyNumberFormat="1" applyFont="1" applyFill="1" applyBorder="1" applyAlignment="1" applyProtection="1">
      <alignment horizontal="right" vertical="center" shrinkToFit="1"/>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vertical="center"/>
      <protection locked="0"/>
    </xf>
    <xf numFmtId="3" fontId="8" fillId="0" borderId="33" xfId="5" applyNumberFormat="1" applyFont="1" applyBorder="1" applyAlignment="1" applyProtection="1">
      <alignment vertical="center"/>
      <protection locked="0"/>
    </xf>
    <xf numFmtId="3" fontId="8" fillId="0" borderId="33" xfId="5" applyNumberFormat="1" applyFont="1" applyBorder="1" applyAlignment="1" applyProtection="1">
      <alignment horizontal="right" vertical="center" shrinkToFit="1"/>
      <protection locked="0"/>
    </xf>
    <xf numFmtId="3" fontId="8" fillId="0" borderId="33" xfId="5" applyNumberFormat="1" applyFont="1" applyBorder="1" applyAlignment="1" applyProtection="1">
      <alignment vertical="center"/>
      <protection locked="0"/>
    </xf>
    <xf numFmtId="3" fontId="8" fillId="0" borderId="33" xfId="5" applyNumberFormat="1" applyFont="1" applyBorder="1" applyAlignment="1" applyProtection="1">
      <alignment vertical="center"/>
      <protection locked="0"/>
    </xf>
    <xf numFmtId="3" fontId="8" fillId="0" borderId="39" xfId="0" applyNumberFormat="1" applyFont="1" applyBorder="1" applyAlignment="1" applyProtection="1">
      <alignment horizontal="right" vertical="center" wrapText="1"/>
      <protection locked="0"/>
    </xf>
    <xf numFmtId="3" fontId="8" fillId="0" borderId="13" xfId="0" applyNumberFormat="1" applyFont="1" applyFill="1" applyBorder="1" applyAlignment="1" applyProtection="1">
      <alignment horizontal="right" vertical="center" shrinkToFit="1"/>
      <protection locked="0"/>
    </xf>
    <xf numFmtId="3" fontId="8" fillId="0" borderId="13" xfId="0" applyNumberFormat="1" applyFont="1" applyFill="1" applyBorder="1" applyAlignment="1" applyProtection="1">
      <alignment horizontal="right" vertical="center" shrinkToFit="1"/>
      <protection locked="0"/>
    </xf>
    <xf numFmtId="3" fontId="8" fillId="0" borderId="13" xfId="0" applyNumberFormat="1" applyFont="1" applyBorder="1" applyAlignment="1" applyProtection="1">
      <alignment horizontal="right" vertical="center" wrapText="1"/>
      <protection locked="0"/>
    </xf>
    <xf numFmtId="3" fontId="8" fillId="0" borderId="13" xfId="0" applyNumberFormat="1" applyFont="1" applyBorder="1" applyAlignment="1" applyProtection="1">
      <alignment vertical="center" wrapText="1"/>
      <protection locked="0"/>
    </xf>
    <xf numFmtId="3" fontId="8" fillId="0" borderId="40" xfId="0" applyNumberFormat="1" applyFont="1" applyBorder="1" applyAlignment="1" applyProtection="1">
      <alignment vertical="center" wrapText="1"/>
      <protection locked="0"/>
    </xf>
    <xf numFmtId="0" fontId="5" fillId="0" borderId="0" xfId="5" applyAlignment="1">
      <alignment horizontal="left" vertical="top" wrapText="1"/>
    </xf>
    <xf numFmtId="0" fontId="8" fillId="11" borderId="34" xfId="4" applyFont="1" applyFill="1" applyBorder="1" applyAlignment="1">
      <alignment horizontal="right" vertical="center" wrapText="1"/>
    </xf>
    <xf numFmtId="0" fontId="8" fillId="11" borderId="0" xfId="4" applyFont="1" applyFill="1" applyBorder="1" applyAlignment="1">
      <alignment horizontal="right" vertical="center" wrapText="1"/>
    </xf>
    <xf numFmtId="0" fontId="32" fillId="12" borderId="3" xfId="4" applyFont="1" applyFill="1" applyBorder="1" applyAlignment="1" applyProtection="1">
      <alignment vertical="center"/>
      <protection locked="0"/>
    </xf>
    <xf numFmtId="0" fontId="32" fillId="12" borderId="2" xfId="4" applyFont="1" applyFill="1" applyBorder="1" applyAlignment="1" applyProtection="1">
      <alignment vertical="center"/>
      <protection locked="0"/>
    </xf>
    <xf numFmtId="0" fontId="32" fillId="12" borderId="36" xfId="4" applyFont="1" applyFill="1" applyBorder="1" applyAlignment="1" applyProtection="1">
      <alignment vertical="center"/>
      <protection locked="0"/>
    </xf>
    <xf numFmtId="0" fontId="8" fillId="11" borderId="1" xfId="4" applyFont="1" applyFill="1" applyBorder="1" applyAlignment="1">
      <alignment horizontal="left" vertical="center" wrapText="1"/>
    </xf>
    <xf numFmtId="0" fontId="8" fillId="11" borderId="5" xfId="4" applyFont="1" applyFill="1" applyBorder="1" applyAlignment="1">
      <alignment horizontal="left" vertical="center" wrapText="1"/>
    </xf>
    <xf numFmtId="0" fontId="32" fillId="11" borderId="0" xfId="4" applyFont="1" applyFill="1" applyBorder="1"/>
    <xf numFmtId="0" fontId="38" fillId="12" borderId="3" xfId="8" applyFill="1" applyBorder="1" applyAlignment="1" applyProtection="1">
      <alignment vertical="center"/>
      <protection locked="0"/>
    </xf>
    <xf numFmtId="0" fontId="32" fillId="12" borderId="2" xfId="7" applyFont="1" applyFill="1" applyBorder="1" applyAlignment="1" applyProtection="1">
      <alignment vertical="center"/>
      <protection locked="0"/>
    </xf>
    <xf numFmtId="0" fontId="32" fillId="12" borderId="36" xfId="7" applyFont="1" applyFill="1" applyBorder="1" applyAlignment="1" applyProtection="1">
      <alignment vertical="center"/>
      <protection locked="0"/>
    </xf>
    <xf numFmtId="0" fontId="7" fillId="12" borderId="3" xfId="7" applyFont="1" applyFill="1" applyBorder="1" applyAlignment="1" applyProtection="1">
      <alignment vertical="center"/>
      <protection locked="0"/>
    </xf>
    <xf numFmtId="0" fontId="7" fillId="12" borderId="2" xfId="7" applyFont="1" applyFill="1" applyBorder="1" applyAlignment="1" applyProtection="1">
      <alignment vertical="center"/>
      <protection locked="0"/>
    </xf>
    <xf numFmtId="0" fontId="7" fillId="12" borderId="36" xfId="7" applyFont="1" applyFill="1" applyBorder="1" applyAlignment="1" applyProtection="1">
      <alignment vertical="center"/>
      <protection locked="0"/>
    </xf>
    <xf numFmtId="0" fontId="8" fillId="11" borderId="0" xfId="4" applyFont="1" applyFill="1" applyBorder="1" applyAlignment="1">
      <alignment vertical="center"/>
    </xf>
    <xf numFmtId="49" fontId="7" fillId="12" borderId="3" xfId="7" applyNumberFormat="1" applyFont="1" applyFill="1" applyBorder="1" applyAlignment="1" applyProtection="1">
      <alignment vertical="center"/>
      <protection locked="0"/>
    </xf>
    <xf numFmtId="49" fontId="7" fillId="12" borderId="2" xfId="7" applyNumberFormat="1" applyFont="1" applyFill="1" applyBorder="1" applyAlignment="1" applyProtection="1">
      <alignment vertical="center"/>
      <protection locked="0"/>
    </xf>
    <xf numFmtId="49" fontId="7" fillId="12" borderId="36" xfId="7" applyNumberFormat="1" applyFont="1" applyFill="1" applyBorder="1" applyAlignment="1" applyProtection="1">
      <alignment vertical="center"/>
      <protection locked="0"/>
    </xf>
    <xf numFmtId="0" fontId="8" fillId="11" borderId="0" xfId="4" applyFont="1" applyFill="1" applyBorder="1" applyAlignment="1">
      <alignment horizontal="center" vertical="center"/>
    </xf>
    <xf numFmtId="0" fontId="8" fillId="11" borderId="35" xfId="4" applyFont="1" applyFill="1" applyBorder="1" applyAlignment="1">
      <alignment horizontal="center" vertical="center"/>
    </xf>
    <xf numFmtId="0" fontId="7" fillId="12" borderId="3" xfId="4" applyFont="1" applyFill="1" applyBorder="1" applyAlignment="1" applyProtection="1">
      <alignment horizontal="center" vertical="center"/>
      <protection locked="0"/>
    </xf>
    <xf numFmtId="0" fontId="7" fillId="12" borderId="36" xfId="4" applyFont="1" applyFill="1" applyBorder="1" applyAlignment="1" applyProtection="1">
      <alignment horizontal="center" vertical="center"/>
      <protection locked="0"/>
    </xf>
    <xf numFmtId="0" fontId="8" fillId="11" borderId="34" xfId="4" applyFont="1" applyFill="1" applyBorder="1" applyAlignment="1">
      <alignment horizontal="left" vertical="center"/>
    </xf>
    <xf numFmtId="0" fontId="8" fillId="11" borderId="0" xfId="4" applyFont="1" applyFill="1" applyBorder="1" applyAlignment="1">
      <alignment horizontal="left" vertical="center"/>
    </xf>
    <xf numFmtId="0" fontId="7" fillId="12" borderId="3" xfId="4" applyFont="1" applyFill="1" applyBorder="1" applyAlignment="1" applyProtection="1">
      <alignment vertical="center"/>
      <protection locked="0"/>
    </xf>
    <xf numFmtId="0" fontId="7" fillId="12" borderId="2" xfId="4" applyFont="1" applyFill="1" applyBorder="1" applyAlignment="1" applyProtection="1">
      <alignment vertical="center"/>
      <protection locked="0"/>
    </xf>
    <xf numFmtId="0" fontId="7" fillId="12" borderId="36" xfId="4" applyFont="1" applyFill="1" applyBorder="1" applyAlignment="1" applyProtection="1">
      <alignment vertical="center"/>
      <protection locked="0"/>
    </xf>
    <xf numFmtId="0" fontId="32" fillId="11" borderId="0" xfId="4" applyFont="1" applyFill="1" applyBorder="1" applyAlignment="1">
      <alignment vertical="top"/>
    </xf>
    <xf numFmtId="0" fontId="8" fillId="11" borderId="0" xfId="4" applyFont="1" applyFill="1" applyBorder="1" applyAlignment="1">
      <alignment vertical="top"/>
    </xf>
    <xf numFmtId="0" fontId="7" fillId="12" borderId="3" xfId="7" applyFont="1" applyFill="1" applyBorder="1" applyAlignment="1" applyProtection="1">
      <alignment horizontal="right" vertical="center"/>
      <protection locked="0"/>
    </xf>
    <xf numFmtId="0" fontId="7" fillId="12" borderId="2" xfId="7" applyFont="1" applyFill="1" applyBorder="1" applyAlignment="1" applyProtection="1">
      <alignment horizontal="right" vertical="center"/>
      <protection locked="0"/>
    </xf>
    <xf numFmtId="0" fontId="7" fillId="12" borderId="36" xfId="7" applyFont="1" applyFill="1" applyBorder="1" applyAlignment="1" applyProtection="1">
      <alignment horizontal="right" vertical="center"/>
      <protection locked="0"/>
    </xf>
    <xf numFmtId="0" fontId="32" fillId="11" borderId="0" xfId="4" applyFont="1" applyFill="1" applyBorder="1" applyProtection="1">
      <protection locked="0"/>
    </xf>
    <xf numFmtId="0" fontId="32" fillId="11" borderId="0" xfId="4" applyFont="1" applyFill="1" applyBorder="1" applyAlignment="1" applyProtection="1">
      <alignment vertical="top"/>
      <protection locked="0"/>
    </xf>
    <xf numFmtId="0" fontId="32" fillId="11" borderId="0" xfId="4" applyFont="1" applyFill="1" applyBorder="1" applyAlignment="1">
      <alignment vertical="top" wrapText="1"/>
    </xf>
    <xf numFmtId="0" fontId="7" fillId="12" borderId="4" xfId="7" applyFont="1" applyFill="1" applyBorder="1" applyAlignment="1" applyProtection="1">
      <alignment horizontal="right" vertical="center"/>
      <protection locked="0"/>
    </xf>
    <xf numFmtId="0" fontId="7" fillId="12" borderId="5" xfId="7" applyFont="1" applyFill="1" applyBorder="1" applyAlignment="1" applyProtection="1">
      <alignment horizontal="right" vertical="center"/>
      <protection locked="0"/>
    </xf>
    <xf numFmtId="0" fontId="7" fillId="12" borderId="6" xfId="7" applyFont="1" applyFill="1" applyBorder="1" applyAlignment="1" applyProtection="1">
      <alignment horizontal="right" vertical="center"/>
      <protection locked="0"/>
    </xf>
    <xf numFmtId="0" fontId="8" fillId="11" borderId="34" xfId="4" applyFont="1" applyFill="1" applyBorder="1" applyAlignment="1">
      <alignment horizontal="center" vertical="center"/>
    </xf>
    <xf numFmtId="0" fontId="8" fillId="11" borderId="34" xfId="4" applyFont="1" applyFill="1" applyBorder="1" applyAlignment="1">
      <alignment horizontal="right" vertical="center"/>
    </xf>
    <xf numFmtId="0" fontId="8" fillId="11" borderId="0" xfId="4" applyFont="1" applyFill="1" applyBorder="1" applyAlignment="1">
      <alignment horizontal="right" vertical="center"/>
    </xf>
    <xf numFmtId="0" fontId="33" fillId="11" borderId="0" xfId="4" applyFont="1" applyFill="1" applyBorder="1" applyAlignment="1">
      <alignment vertical="center"/>
    </xf>
    <xf numFmtId="0" fontId="32" fillId="12" borderId="3" xfId="7" applyFont="1" applyFill="1" applyBorder="1" applyProtection="1">
      <protection locked="0"/>
    </xf>
    <xf numFmtId="0" fontId="32" fillId="12" borderId="2" xfId="7" applyFont="1" applyFill="1" applyBorder="1" applyProtection="1">
      <protection locked="0"/>
    </xf>
    <xf numFmtId="0" fontId="32" fillId="12" borderId="36" xfId="7" applyFont="1" applyFill="1" applyBorder="1" applyProtection="1">
      <protection locked="0"/>
    </xf>
    <xf numFmtId="0" fontId="7" fillId="12" borderId="3" xfId="7" applyFont="1" applyFill="1" applyBorder="1" applyAlignment="1" applyProtection="1">
      <alignment horizontal="center" vertical="center"/>
      <protection locked="0"/>
    </xf>
    <xf numFmtId="0" fontId="7" fillId="12" borderId="36" xfId="7" applyFont="1" applyFill="1" applyBorder="1" applyAlignment="1" applyProtection="1">
      <alignment horizontal="center" vertical="center"/>
      <protection locked="0"/>
    </xf>
    <xf numFmtId="49" fontId="7" fillId="12" borderId="36" xfId="7" applyNumberFormat="1" applyFont="1" applyFill="1" applyBorder="1" applyAlignment="1" applyProtection="1">
      <alignment horizontal="center" vertical="center"/>
      <protection locked="0"/>
    </xf>
    <xf numFmtId="0" fontId="32" fillId="11" borderId="34" xfId="4" applyFont="1" applyFill="1" applyBorder="1" applyAlignment="1">
      <alignment vertical="center" wrapText="1"/>
    </xf>
    <xf numFmtId="0" fontId="32" fillId="11" borderId="0" xfId="4" applyFont="1" applyFill="1" applyBorder="1" applyAlignment="1">
      <alignment vertical="center" wrapText="1"/>
    </xf>
    <xf numFmtId="0" fontId="8" fillId="11" borderId="35" xfId="4" applyFont="1" applyFill="1" applyBorder="1" applyAlignment="1">
      <alignment horizontal="right" vertical="center" wrapText="1"/>
    </xf>
    <xf numFmtId="49" fontId="7" fillId="12" borderId="3" xfId="7" applyNumberFormat="1" applyFont="1" applyFill="1" applyBorder="1" applyAlignment="1" applyProtection="1">
      <alignment horizontal="center" vertical="center"/>
      <protection locked="0"/>
    </xf>
    <xf numFmtId="0" fontId="33" fillId="11" borderId="34" xfId="4" applyFont="1" applyFill="1" applyBorder="1" applyAlignment="1">
      <alignment vertical="center"/>
    </xf>
    <xf numFmtId="0" fontId="30" fillId="11" borderId="34" xfId="4" applyFont="1" applyFill="1" applyBorder="1" applyAlignment="1">
      <alignment horizontal="center" vertical="center" wrapText="1"/>
    </xf>
    <xf numFmtId="0" fontId="30" fillId="11" borderId="0" xfId="4" applyFont="1" applyFill="1" applyBorder="1" applyAlignment="1">
      <alignment horizontal="center" vertical="center" wrapText="1"/>
    </xf>
    <xf numFmtId="0" fontId="8" fillId="11" borderId="35" xfId="4" applyFont="1" applyFill="1" applyBorder="1" applyAlignment="1">
      <alignment horizontal="right" vertical="center"/>
    </xf>
    <xf numFmtId="0" fontId="32" fillId="11" borderId="0" xfId="4" applyFont="1" applyFill="1" applyBorder="1" applyAlignment="1">
      <alignment wrapText="1"/>
    </xf>
    <xf numFmtId="0" fontId="28" fillId="11" borderId="20" xfId="4" applyFont="1" applyFill="1" applyBorder="1" applyAlignment="1">
      <alignment vertical="center"/>
    </xf>
    <xf numFmtId="0" fontId="28" fillId="11" borderId="1" xfId="4" applyFont="1" applyFill="1" applyBorder="1" applyAlignment="1">
      <alignment vertical="center"/>
    </xf>
    <xf numFmtId="0" fontId="31" fillId="11" borderId="34" xfId="4" applyFont="1" applyFill="1" applyBorder="1" applyAlignment="1">
      <alignment horizontal="center" vertical="center"/>
    </xf>
    <xf numFmtId="0" fontId="31" fillId="11" borderId="0" xfId="4" applyFont="1" applyFill="1" applyBorder="1" applyAlignment="1">
      <alignment horizontal="center" vertical="center"/>
    </xf>
    <xf numFmtId="0" fontId="31" fillId="11" borderId="35" xfId="4" applyFont="1" applyFill="1" applyBorder="1" applyAlignment="1">
      <alignment horizontal="center" vertical="center"/>
    </xf>
    <xf numFmtId="0" fontId="7" fillId="11" borderId="34" xfId="4" applyFont="1" applyFill="1" applyBorder="1" applyAlignment="1">
      <alignment vertical="center" wrapText="1"/>
    </xf>
    <xf numFmtId="0" fontId="7" fillId="11" borderId="0" xfId="4" applyFont="1" applyFill="1" applyBorder="1" applyAlignment="1">
      <alignment vertical="center" wrapText="1"/>
    </xf>
    <xf numFmtId="14" fontId="7" fillId="12" borderId="3" xfId="4" applyNumberFormat="1" applyFont="1" applyFill="1" applyBorder="1" applyAlignment="1" applyProtection="1">
      <alignment horizontal="center" vertical="center"/>
      <protection locked="0"/>
    </xf>
    <xf numFmtId="14" fontId="7" fillId="12" borderId="36" xfId="4" applyNumberFormat="1" applyFont="1" applyFill="1" applyBorder="1" applyAlignment="1" applyProtection="1">
      <alignment horizontal="center" vertical="center"/>
      <protection locked="0"/>
    </xf>
    <xf numFmtId="0" fontId="7" fillId="0" borderId="34" xfId="4" applyFont="1" applyFill="1" applyBorder="1" applyAlignment="1">
      <alignment horizontal="center" vertical="center" wrapText="1"/>
    </xf>
    <xf numFmtId="0" fontId="7" fillId="0" borderId="0" xfId="4" applyFont="1" applyFill="1" applyBorder="1" applyAlignment="1">
      <alignment horizontal="center" vertical="center" wrapText="1"/>
    </xf>
    <xf numFmtId="0" fontId="7" fillId="0" borderId="35" xfId="4" applyFont="1" applyFill="1" applyBorder="1" applyAlignment="1">
      <alignment horizontal="center" vertical="center" wrapText="1"/>
    </xf>
    <xf numFmtId="0" fontId="32" fillId="11" borderId="34" xfId="4" applyFont="1" applyFill="1" applyBorder="1" applyAlignment="1">
      <alignment wrapText="1"/>
    </xf>
    <xf numFmtId="0" fontId="8" fillId="0" borderId="33" xfId="0" applyFont="1" applyFill="1" applyBorder="1" applyAlignment="1" applyProtection="1">
      <alignment horizontal="left" vertical="center" wrapText="1"/>
    </xf>
    <xf numFmtId="0" fontId="7" fillId="0"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8" fillId="11" borderId="33" xfId="0" applyFont="1" applyFill="1" applyBorder="1" applyAlignment="1" applyProtection="1">
      <alignment horizontal="left" vertical="center" wrapText="1"/>
    </xf>
    <xf numFmtId="0" fontId="8" fillId="9" borderId="33" xfId="0" applyFont="1" applyFill="1" applyBorder="1" applyAlignment="1" applyProtection="1">
      <alignment horizontal="left" vertical="center" wrapText="1"/>
    </xf>
    <xf numFmtId="0" fontId="7" fillId="4" borderId="33" xfId="0" applyFont="1" applyFill="1" applyBorder="1" applyAlignment="1" applyProtection="1">
      <alignment horizontal="left" vertical="center" wrapText="1"/>
    </xf>
    <xf numFmtId="0" fontId="8" fillId="4" borderId="33" xfId="0" applyFont="1" applyFill="1" applyBorder="1" applyAlignment="1" applyProtection="1">
      <alignment vertical="center"/>
    </xf>
    <xf numFmtId="0" fontId="11"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9"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5" fillId="0" borderId="2" xfId="0" applyFont="1" applyFill="1" applyBorder="1" applyAlignment="1" applyProtection="1">
      <alignment horizontal="right" vertical="top" wrapText="1"/>
    </xf>
    <xf numFmtId="0" fontId="5" fillId="0" borderId="2" xfId="0" applyFont="1" applyBorder="1" applyAlignment="1" applyProtection="1">
      <alignment horizontal="right" vertical="top" wrapText="1"/>
    </xf>
    <xf numFmtId="0" fontId="9"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1"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7"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4" fillId="4" borderId="33" xfId="0" applyFont="1" applyFill="1" applyBorder="1" applyAlignment="1" applyProtection="1">
      <alignment horizontal="left" vertical="center" wrapText="1"/>
    </xf>
    <xf numFmtId="0" fontId="15" fillId="9" borderId="33" xfId="0" applyFont="1" applyFill="1" applyBorder="1" applyAlignment="1" applyProtection="1">
      <alignment horizontal="left" vertical="center" wrapText="1"/>
    </xf>
    <xf numFmtId="0" fontId="15" fillId="0" borderId="33" xfId="0" applyFont="1" applyFill="1" applyBorder="1" applyAlignment="1" applyProtection="1">
      <alignment horizontal="left" vertical="center" wrapText="1" indent="1"/>
    </xf>
    <xf numFmtId="0" fontId="7" fillId="9" borderId="33" xfId="0" applyFont="1" applyFill="1" applyBorder="1" applyAlignment="1" applyProtection="1">
      <alignment horizontal="left" vertical="center" wrapText="1" indent="1"/>
    </xf>
    <xf numFmtId="0" fontId="8" fillId="0" borderId="33" xfId="5" applyFont="1" applyFill="1" applyBorder="1" applyAlignment="1" applyProtection="1">
      <alignment horizontal="left" vertical="center" wrapText="1" indent="1"/>
    </xf>
    <xf numFmtId="0" fontId="8" fillId="0" borderId="33" xfId="0" applyFont="1" applyFill="1" applyBorder="1" applyAlignment="1" applyProtection="1">
      <alignment horizontal="left" vertical="center" wrapText="1" indent="1"/>
    </xf>
    <xf numFmtId="0" fontId="15" fillId="4" borderId="33" xfId="5" applyFont="1" applyFill="1" applyBorder="1" applyAlignment="1" applyProtection="1">
      <alignment horizontal="left" vertical="center" wrapText="1"/>
    </xf>
    <xf numFmtId="0" fontId="15" fillId="4" borderId="33" xfId="5" applyFont="1" applyFill="1" applyBorder="1" applyAlignment="1" applyProtection="1">
      <alignment vertical="center" wrapText="1"/>
    </xf>
    <xf numFmtId="0" fontId="5" fillId="0" borderId="33" xfId="5" applyBorder="1" applyAlignment="1" applyProtection="1"/>
    <xf numFmtId="0" fontId="7" fillId="4" borderId="33" xfId="5" applyFont="1" applyFill="1" applyBorder="1" applyAlignment="1" applyProtection="1">
      <alignment horizontal="left" vertical="center" wrapText="1"/>
    </xf>
    <xf numFmtId="0" fontId="7" fillId="4" borderId="33" xfId="5" applyFont="1" applyFill="1" applyBorder="1" applyAlignment="1" applyProtection="1">
      <alignment vertical="center" wrapText="1"/>
    </xf>
    <xf numFmtId="0" fontId="8" fillId="11" borderId="33" xfId="0" applyFont="1" applyFill="1" applyBorder="1" applyAlignment="1" applyProtection="1">
      <alignment horizontal="left" vertical="center" wrapText="1" indent="1"/>
    </xf>
    <xf numFmtId="0" fontId="18" fillId="9" borderId="33" xfId="0" applyFont="1" applyFill="1" applyBorder="1" applyAlignment="1" applyProtection="1">
      <alignment horizontal="left" vertical="center" wrapText="1"/>
    </xf>
    <xf numFmtId="0" fontId="8" fillId="9" borderId="33" xfId="0" applyFont="1" applyFill="1" applyBorder="1" applyAlignment="1" applyProtection="1">
      <alignment horizontal="left" vertical="center" wrapText="1" indent="1"/>
    </xf>
    <xf numFmtId="0" fontId="18" fillId="0" borderId="33" xfId="0" applyFont="1" applyFill="1" applyBorder="1" applyAlignment="1" applyProtection="1">
      <alignment horizontal="left" vertical="center" wrapText="1"/>
    </xf>
    <xf numFmtId="0" fontId="24" fillId="0" borderId="33" xfId="0" applyFont="1" applyFill="1" applyBorder="1" applyAlignment="1" applyProtection="1">
      <alignment horizontal="left" vertical="center" wrapText="1"/>
    </xf>
    <xf numFmtId="0" fontId="21" fillId="3" borderId="33" xfId="5" applyFont="1" applyFill="1" applyBorder="1" applyAlignment="1" applyProtection="1">
      <alignment horizontal="center" vertical="center"/>
    </xf>
    <xf numFmtId="0" fontId="5" fillId="0" borderId="33" xfId="5" applyBorder="1" applyAlignment="1" applyProtection="1">
      <alignment horizontal="center" vertical="center"/>
    </xf>
    <xf numFmtId="0" fontId="11" fillId="0" borderId="0" xfId="5" applyFont="1" applyFill="1" applyBorder="1" applyAlignment="1" applyProtection="1">
      <alignment horizontal="center" vertical="center" wrapText="1"/>
    </xf>
    <xf numFmtId="0" fontId="5" fillId="0" borderId="0" xfId="5" applyAlignment="1" applyProtection="1">
      <alignment horizontal="center" vertical="center" wrapText="1"/>
    </xf>
    <xf numFmtId="0" fontId="9" fillId="0" borderId="0" xfId="5" applyFont="1" applyFill="1" applyBorder="1" applyAlignment="1" applyProtection="1">
      <alignment horizontal="center" vertical="top" wrapText="1"/>
      <protection locked="0"/>
    </xf>
    <xf numFmtId="0" fontId="5" fillId="0" borderId="0" xfId="5" applyAlignment="1" applyProtection="1">
      <alignment horizontal="center" wrapText="1"/>
      <protection locked="0"/>
    </xf>
    <xf numFmtId="0" fontId="5" fillId="0" borderId="0" xfId="5" applyFont="1" applyFill="1" applyBorder="1" applyAlignment="1" applyProtection="1">
      <alignment horizontal="right" vertical="top" wrapText="1"/>
    </xf>
    <xf numFmtId="0" fontId="5" fillId="0" borderId="0" xfId="5" applyBorder="1" applyAlignment="1" applyProtection="1">
      <alignment horizontal="right" wrapText="1"/>
    </xf>
    <xf numFmtId="0" fontId="5" fillId="0" borderId="0" xfId="5" applyAlignment="1" applyProtection="1"/>
    <xf numFmtId="0" fontId="9" fillId="5" borderId="3" xfId="5" applyFont="1" applyFill="1" applyBorder="1" applyAlignment="1" applyProtection="1">
      <alignment vertical="center" wrapText="1"/>
      <protection locked="0"/>
    </xf>
    <xf numFmtId="0" fontId="5" fillId="0" borderId="2" xfId="5" applyBorder="1" applyAlignment="1" applyProtection="1">
      <alignment vertical="center" wrapText="1"/>
      <protection locked="0"/>
    </xf>
    <xf numFmtId="0" fontId="5" fillId="0" borderId="2" xfId="5" applyBorder="1" applyAlignment="1" applyProtection="1">
      <protection locked="0"/>
    </xf>
    <xf numFmtId="0" fontId="7" fillId="3" borderId="33" xfId="5" applyFont="1" applyFill="1" applyBorder="1" applyAlignment="1" applyProtection="1">
      <alignment horizontal="center" vertical="center" wrapText="1"/>
    </xf>
    <xf numFmtId="0" fontId="5" fillId="0" borderId="33" xfId="5" applyBorder="1" applyAlignment="1" applyProtection="1">
      <alignment horizontal="center" vertical="center" wrapText="1"/>
    </xf>
    <xf numFmtId="3" fontId="21" fillId="3" borderId="33" xfId="5" applyNumberFormat="1" applyFont="1" applyFill="1" applyBorder="1" applyAlignment="1" applyProtection="1">
      <alignment horizontal="center" vertical="center" wrapText="1"/>
    </xf>
    <xf numFmtId="3" fontId="5" fillId="0" borderId="33" xfId="5" applyNumberFormat="1" applyBorder="1" applyAlignment="1" applyProtection="1">
      <alignment horizontal="center" vertical="center" wrapText="1"/>
    </xf>
    <xf numFmtId="0" fontId="7" fillId="10" borderId="33" xfId="0" applyFont="1" applyFill="1" applyBorder="1" applyAlignment="1" applyProtection="1">
      <alignment horizontal="left" vertical="center" wrapText="1"/>
    </xf>
    <xf numFmtId="0" fontId="15" fillId="10" borderId="33" xfId="0" applyFont="1" applyFill="1" applyBorder="1" applyAlignment="1" applyProtection="1">
      <alignment horizontal="left" vertical="center" wrapText="1"/>
    </xf>
    <xf numFmtId="0" fontId="15" fillId="7" borderId="33" xfId="0" applyFont="1" applyFill="1" applyBorder="1" applyAlignment="1" applyProtection="1">
      <alignment horizontal="left" vertical="center" wrapText="1" shrinkToFit="1"/>
    </xf>
    <xf numFmtId="0" fontId="15" fillId="0" borderId="33" xfId="0" applyFont="1" applyFill="1" applyBorder="1" applyAlignment="1" applyProtection="1">
      <alignment horizontal="left" vertical="center" wrapText="1"/>
    </xf>
    <xf numFmtId="0" fontId="8" fillId="10" borderId="33" xfId="0" applyFont="1" applyFill="1" applyBorder="1" applyAlignment="1" applyProtection="1">
      <alignment horizontal="left" vertical="center" wrapText="1"/>
    </xf>
    <xf numFmtId="0" fontId="11"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9" fillId="0" borderId="0" xfId="3" applyFont="1" applyFill="1" applyBorder="1" applyAlignment="1" applyProtection="1">
      <alignment horizontal="center" vertical="top" wrapText="1"/>
      <protection locked="0"/>
    </xf>
    <xf numFmtId="0" fontId="21" fillId="2" borderId="4" xfId="3" applyFont="1" applyFill="1" applyBorder="1" applyAlignment="1" applyProtection="1">
      <alignment vertical="center" wrapText="1"/>
      <protection locked="0"/>
    </xf>
    <xf numFmtId="0" fontId="5"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7" fillId="3" borderId="33" xfId="3" applyFont="1" applyFill="1" applyBorder="1" applyAlignment="1" applyProtection="1">
      <alignment horizontal="center" vertical="center" wrapText="1"/>
    </xf>
    <xf numFmtId="0" fontId="21" fillId="3" borderId="33" xfId="3" applyFont="1" applyFill="1" applyBorder="1" applyAlignment="1" applyProtection="1">
      <alignment horizontal="center" vertical="center" wrapText="1"/>
    </xf>
    <xf numFmtId="0" fontId="8" fillId="0" borderId="13" xfId="0" applyFont="1" applyFill="1" applyBorder="1" applyAlignment="1" applyProtection="1">
      <alignment horizontal="left" vertical="center" wrapText="1" indent="1"/>
    </xf>
    <xf numFmtId="0" fontId="7" fillId="9" borderId="13" xfId="0" applyFont="1" applyFill="1" applyBorder="1" applyAlignment="1" applyProtection="1">
      <alignment horizontal="left" vertical="center" wrapText="1" indent="1"/>
    </xf>
    <xf numFmtId="0" fontId="5" fillId="0" borderId="2" xfId="3" applyFont="1" applyBorder="1" applyAlignment="1" applyProtection="1">
      <alignment horizontal="right" vertical="top" wrapText="1"/>
      <protection locked="0"/>
    </xf>
    <xf numFmtId="0" fontId="5" fillId="0" borderId="2" xfId="0" applyFont="1" applyBorder="1" applyAlignment="1" applyProtection="1">
      <alignment horizontal="right"/>
      <protection locked="0"/>
    </xf>
    <xf numFmtId="0" fontId="15" fillId="0" borderId="14" xfId="0" applyFont="1" applyFill="1" applyBorder="1" applyAlignment="1" applyProtection="1">
      <alignment horizontal="left" vertical="center" wrapText="1"/>
    </xf>
    <xf numFmtId="0" fontId="8" fillId="0" borderId="13" xfId="0" applyFont="1" applyFill="1" applyBorder="1" applyAlignment="1" applyProtection="1">
      <alignment horizontal="left" vertical="center" wrapText="1"/>
    </xf>
    <xf numFmtId="0" fontId="7" fillId="9" borderId="13" xfId="0" applyFont="1" applyFill="1" applyBorder="1" applyAlignment="1" applyProtection="1">
      <alignment horizontal="left" vertical="center" wrapText="1"/>
    </xf>
    <xf numFmtId="0" fontId="15" fillId="9" borderId="13" xfId="0" applyFont="1" applyFill="1" applyBorder="1" applyAlignment="1" applyProtection="1">
      <alignment horizontal="left" vertical="center" wrapText="1"/>
    </xf>
    <xf numFmtId="0" fontId="21"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5" fillId="0" borderId="13"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15" fillId="7" borderId="20" xfId="0" applyFont="1" applyFill="1" applyBorder="1" applyAlignment="1" applyProtection="1">
      <alignment horizontal="left" vertical="center" shrinkToFit="1"/>
    </xf>
    <xf numFmtId="0" fontId="8" fillId="7" borderId="1" xfId="0" applyFont="1" applyFill="1" applyBorder="1" applyAlignment="1" applyProtection="1">
      <alignment horizontal="left" vertical="center" shrinkToFit="1"/>
    </xf>
    <xf numFmtId="0" fontId="8" fillId="7" borderId="21" xfId="0" applyFont="1" applyFill="1" applyBorder="1" applyAlignment="1" applyProtection="1">
      <alignment horizontal="left" vertical="center" shrinkToFit="1"/>
    </xf>
    <xf numFmtId="0" fontId="8" fillId="0" borderId="22" xfId="0" applyFont="1" applyFill="1" applyBorder="1" applyAlignment="1" applyProtection="1">
      <alignment horizontal="left" vertical="center" wrapText="1" indent="1"/>
    </xf>
    <xf numFmtId="0" fontId="7"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8" fillId="0" borderId="22" xfId="0" applyFont="1" applyFill="1" applyBorder="1" applyAlignment="1" applyProtection="1">
      <alignment horizontal="left" vertical="center" wrapText="1"/>
    </xf>
    <xf numFmtId="0" fontId="23" fillId="9" borderId="30" xfId="0" applyFont="1" applyFill="1" applyBorder="1" applyAlignment="1" applyProtection="1">
      <alignment horizontal="left" vertical="center" wrapText="1"/>
    </xf>
    <xf numFmtId="0" fontId="23" fillId="9" borderId="31" xfId="0" applyFont="1" applyFill="1" applyBorder="1" applyAlignment="1" applyProtection="1">
      <alignment horizontal="left" vertical="center" wrapText="1"/>
    </xf>
    <xf numFmtId="0" fontId="6" fillId="0" borderId="30" xfId="0" applyFont="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23" fillId="6" borderId="32" xfId="0" applyFont="1" applyFill="1" applyBorder="1" applyAlignment="1" applyProtection="1">
      <alignment horizontal="left" vertical="center"/>
    </xf>
    <xf numFmtId="0" fontId="6" fillId="0" borderId="32" xfId="0" applyFont="1" applyBorder="1" applyAlignment="1" applyProtection="1">
      <alignment vertical="center"/>
    </xf>
    <xf numFmtId="0" fontId="6" fillId="0" borderId="32" xfId="0" applyFont="1" applyBorder="1" applyProtection="1"/>
    <xf numFmtId="0" fontId="21" fillId="0" borderId="30" xfId="0" applyFont="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3" fontId="12" fillId="3" borderId="8" xfId="0" applyNumberFormat="1" applyFont="1" applyFill="1" applyBorder="1" applyAlignment="1" applyProtection="1">
      <alignment horizontal="center" vertical="center" wrapText="1"/>
    </xf>
    <xf numFmtId="3" fontId="6" fillId="0" borderId="27" xfId="0" applyNumberFormat="1" applyFont="1" applyBorder="1" applyProtection="1"/>
    <xf numFmtId="3" fontId="12" fillId="3" borderId="9" xfId="0" applyNumberFormat="1" applyFont="1" applyFill="1" applyBorder="1" applyAlignment="1" applyProtection="1">
      <alignment horizontal="center" vertical="center" wrapText="1"/>
    </xf>
    <xf numFmtId="3" fontId="6" fillId="0" borderId="28" xfId="0" applyNumberFormat="1" applyFont="1" applyBorder="1" applyProtection="1"/>
    <xf numFmtId="49" fontId="12" fillId="3" borderId="10" xfId="0" applyNumberFormat="1" applyFont="1" applyFill="1" applyBorder="1" applyAlignment="1" applyProtection="1">
      <alignment horizontal="center" vertical="center" wrapText="1"/>
    </xf>
    <xf numFmtId="49" fontId="12" fillId="3" borderId="11" xfId="0" applyNumberFormat="1" applyFont="1" applyFill="1" applyBorder="1" applyAlignment="1" applyProtection="1">
      <alignment horizontal="center" vertical="center" wrapText="1"/>
    </xf>
    <xf numFmtId="0" fontId="23" fillId="6" borderId="29" xfId="0" applyFont="1" applyFill="1" applyBorder="1" applyAlignment="1" applyProtection="1">
      <alignment horizontal="left" vertical="center"/>
    </xf>
    <xf numFmtId="0" fontId="25" fillId="6" borderId="29" xfId="0" applyFont="1" applyFill="1" applyBorder="1" applyAlignment="1" applyProtection="1">
      <alignment vertical="center"/>
    </xf>
    <xf numFmtId="0" fontId="6" fillId="0" borderId="29" xfId="0" applyFont="1" applyBorder="1" applyAlignment="1" applyProtection="1">
      <alignment vertical="center"/>
    </xf>
    <xf numFmtId="0" fontId="11" fillId="0" borderId="0" xfId="1" applyFont="1" applyFill="1" applyBorder="1" applyAlignment="1" applyProtection="1">
      <alignment horizontal="center" vertical="center" wrapText="1"/>
    </xf>
    <xf numFmtId="0" fontId="14" fillId="0" borderId="0" xfId="3" applyFont="1" applyBorder="1" applyAlignment="1" applyProtection="1">
      <alignment horizontal="center" vertical="center" wrapText="1"/>
    </xf>
    <xf numFmtId="0" fontId="9" fillId="0" borderId="0" xfId="1" applyFont="1" applyFill="1" applyBorder="1" applyAlignment="1" applyProtection="1">
      <alignment horizontal="center" vertical="center"/>
    </xf>
    <xf numFmtId="0" fontId="12" fillId="3" borderId="7" xfId="0" applyFont="1" applyFill="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6" fillId="0" borderId="27" xfId="0" applyFont="1" applyBorder="1" applyProtection="1"/>
  </cellXfs>
  <cellStyles count="19">
    <cellStyle name="Hyperlink 2" xfId="2" xr:uid="{00000000-0005-0000-0000-000000000000}"/>
    <cellStyle name="Hyperlink 3" xfId="8" xr:uid="{3D0E3AD6-143F-4886-8862-5AD0231CB43A}"/>
    <cellStyle name="Normal" xfId="0" builtinId="0"/>
    <cellStyle name="Normal 10 2 3" xfId="11" xr:uid="{079ABAF4-2AB5-4659-9DEA-8057995D8E5D}"/>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xfId="14" xr:uid="{C9A53A6B-8709-4EEF-A0FC-246FA854691B}"/>
    <cellStyle name="Normal 3 2 2 2" xfId="7" xr:uid="{FA78A424-A7AC-45F5-A762-674EFF9A2275}"/>
    <cellStyle name="Normal 3 2 2 2 2" xfId="18" xr:uid="{A33013A9-DEAF-4606-BB43-F1B61996DAAA}"/>
    <cellStyle name="Normal 3 2 2 3" xfId="16" xr:uid="{CA5D08C6-E1FD-4BB7-810F-BCC965EA9AA3}"/>
    <cellStyle name="Normal 3 2 3" xfId="12" xr:uid="{E630B389-7357-427A-8C43-E39A1C726AB4}"/>
    <cellStyle name="Normal 3 2 4" xfId="17" xr:uid="{3E7F4108-6DE7-44CB-9E47-5D05AA5929DC}"/>
    <cellStyle name="Normal 3 3" xfId="9" xr:uid="{8DD3DAE7-9E24-4DA5-A139-8CBAF92C4413}"/>
    <cellStyle name="Normal 3 4" xfId="15" xr:uid="{E83527FE-4C9F-49E9-A9DC-667366C5154A}"/>
    <cellStyle name="Normal 4" xfId="10" xr:uid="{2545AB96-D7E8-4269-BF3B-84C0D7C1B073}"/>
    <cellStyle name="Normal 4 2" xfId="13" xr:uid="{CA628BAD-07D6-4FC0-B314-17D48C90A26A}"/>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9123045</xdr:colOff>
      <xdr:row>9</xdr:row>
      <xdr:rowOff>2450503</xdr:rowOff>
    </xdr:to>
    <xdr:pic>
      <xdr:nvPicPr>
        <xdr:cNvPr id="6" name="Picture 5">
          <a:extLst>
            <a:ext uri="{FF2B5EF4-FFF2-40B4-BE49-F238E27FC236}">
              <a16:creationId xmlns:a16="http://schemas.microsoft.com/office/drawing/2014/main" id="{2B383C15-DD82-45BF-A167-D160F0708D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385676"/>
          <a:ext cx="9134475" cy="24428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1</xdr:col>
      <xdr:colOff>2400300</xdr:colOff>
      <xdr:row>14</xdr:row>
      <xdr:rowOff>1998345</xdr:rowOff>
    </xdr:to>
    <xdr:pic>
      <xdr:nvPicPr>
        <xdr:cNvPr id="8" name="Picture 7">
          <a:extLst>
            <a:ext uri="{FF2B5EF4-FFF2-40B4-BE49-F238E27FC236}">
              <a16:creationId xmlns:a16="http://schemas.microsoft.com/office/drawing/2014/main" id="{D0F74DB0-0786-4438-81CE-7CE88818043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0678775"/>
          <a:ext cx="11820525" cy="2009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168088</xdr:colOff>
      <xdr:row>11</xdr:row>
      <xdr:rowOff>1378324</xdr:rowOff>
    </xdr:from>
    <xdr:to>
      <xdr:col>0</xdr:col>
      <xdr:colOff>9304468</xdr:colOff>
      <xdr:row>11</xdr:row>
      <xdr:rowOff>3717664</xdr:rowOff>
    </xdr:to>
    <xdr:pic>
      <xdr:nvPicPr>
        <xdr:cNvPr id="5" name="Picture 4">
          <a:extLst>
            <a:ext uri="{FF2B5EF4-FFF2-40B4-BE49-F238E27FC236}">
              <a16:creationId xmlns:a16="http://schemas.microsoft.com/office/drawing/2014/main" id="{338645C3-0B50-4BAA-A4BE-E9F42C4A32E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68088" y="20327471"/>
          <a:ext cx="9134475" cy="2343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43" workbookViewId="0">
      <selection activeCell="C29" sqref="C29"/>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219" t="s">
        <v>308</v>
      </c>
      <c r="B1" s="220"/>
      <c r="C1" s="220"/>
      <c r="D1" s="46"/>
      <c r="E1" s="46"/>
      <c r="F1" s="46"/>
      <c r="G1" s="46"/>
      <c r="H1" s="46"/>
      <c r="I1" s="46"/>
      <c r="J1" s="47"/>
    </row>
    <row r="2" spans="1:20" ht="14.45" customHeight="1" x14ac:dyDescent="0.25">
      <c r="A2" s="221" t="s">
        <v>324</v>
      </c>
      <c r="B2" s="222"/>
      <c r="C2" s="222"/>
      <c r="D2" s="222"/>
      <c r="E2" s="222"/>
      <c r="F2" s="222"/>
      <c r="G2" s="222"/>
      <c r="H2" s="222"/>
      <c r="I2" s="222"/>
      <c r="J2" s="223"/>
      <c r="N2" s="95">
        <v>1</v>
      </c>
    </row>
    <row r="3" spans="1:20" x14ac:dyDescent="0.25">
      <c r="A3" s="49"/>
      <c r="B3" s="50"/>
      <c r="C3" s="50"/>
      <c r="D3" s="50"/>
      <c r="E3" s="50"/>
      <c r="F3" s="50"/>
      <c r="G3" s="50"/>
      <c r="H3" s="50"/>
      <c r="I3" s="50"/>
      <c r="J3" s="51"/>
      <c r="N3" s="95">
        <v>2</v>
      </c>
    </row>
    <row r="4" spans="1:20" ht="33.6" customHeight="1" x14ac:dyDescent="0.25">
      <c r="A4" s="224" t="s">
        <v>309</v>
      </c>
      <c r="B4" s="225"/>
      <c r="C4" s="225"/>
      <c r="D4" s="225"/>
      <c r="E4" s="226">
        <v>44197</v>
      </c>
      <c r="F4" s="227"/>
      <c r="G4" s="52" t="s">
        <v>0</v>
      </c>
      <c r="H4" s="226">
        <v>44561</v>
      </c>
      <c r="I4" s="227"/>
      <c r="J4" s="53"/>
      <c r="N4" s="95">
        <v>3</v>
      </c>
    </row>
    <row r="5" spans="1:20" s="54" customFormat="1" ht="10.15" customHeight="1" x14ac:dyDescent="0.25">
      <c r="A5" s="228"/>
      <c r="B5" s="229"/>
      <c r="C5" s="229"/>
      <c r="D5" s="229"/>
      <c r="E5" s="229"/>
      <c r="F5" s="229"/>
      <c r="G5" s="229"/>
      <c r="H5" s="229"/>
      <c r="I5" s="229"/>
      <c r="J5" s="230"/>
      <c r="N5" s="96">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4</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215" t="s">
        <v>333</v>
      </c>
      <c r="B10" s="216"/>
      <c r="C10" s="216"/>
      <c r="D10" s="216"/>
      <c r="E10" s="216"/>
      <c r="F10" s="216"/>
      <c r="G10" s="216"/>
      <c r="H10" s="216"/>
      <c r="I10" s="216"/>
      <c r="J10" s="65"/>
    </row>
    <row r="11" spans="1:20" ht="24.6" customHeight="1" x14ac:dyDescent="0.25">
      <c r="A11" s="201" t="s">
        <v>310</v>
      </c>
      <c r="B11" s="217"/>
      <c r="C11" s="213" t="s">
        <v>449</v>
      </c>
      <c r="D11" s="209"/>
      <c r="E11" s="66"/>
      <c r="F11" s="163" t="s">
        <v>334</v>
      </c>
      <c r="G11" s="212"/>
      <c r="H11" s="207" t="s">
        <v>450</v>
      </c>
      <c r="I11" s="208"/>
      <c r="J11" s="67"/>
    </row>
    <row r="12" spans="1:20" ht="14.45" customHeight="1" x14ac:dyDescent="0.25">
      <c r="A12" s="68"/>
      <c r="B12" s="69"/>
      <c r="C12" s="69"/>
      <c r="D12" s="69"/>
      <c r="E12" s="218"/>
      <c r="F12" s="218"/>
      <c r="G12" s="218"/>
      <c r="H12" s="218"/>
      <c r="I12" s="70"/>
      <c r="J12" s="67"/>
    </row>
    <row r="13" spans="1:20" ht="21" customHeight="1" x14ac:dyDescent="0.25">
      <c r="A13" s="162" t="s">
        <v>325</v>
      </c>
      <c r="B13" s="212"/>
      <c r="C13" s="213" t="s">
        <v>451</v>
      </c>
      <c r="D13" s="209"/>
      <c r="E13" s="231"/>
      <c r="F13" s="218"/>
      <c r="G13" s="218"/>
      <c r="H13" s="218"/>
      <c r="I13" s="70"/>
      <c r="J13" s="67"/>
    </row>
    <row r="14" spans="1:20" ht="10.9" customHeight="1" x14ac:dyDescent="0.25">
      <c r="A14" s="66"/>
      <c r="B14" s="70"/>
      <c r="C14" s="69"/>
      <c r="D14" s="69"/>
      <c r="E14" s="169"/>
      <c r="F14" s="169"/>
      <c r="G14" s="169"/>
      <c r="H14" s="169"/>
      <c r="I14" s="69"/>
      <c r="J14" s="71"/>
    </row>
    <row r="15" spans="1:20" ht="22.9" customHeight="1" x14ac:dyDescent="0.25">
      <c r="A15" s="162" t="s">
        <v>311</v>
      </c>
      <c r="B15" s="212"/>
      <c r="C15" s="213" t="s">
        <v>452</v>
      </c>
      <c r="D15" s="209"/>
      <c r="E15" s="214"/>
      <c r="F15" s="203"/>
      <c r="G15" s="72" t="s">
        <v>335</v>
      </c>
      <c r="H15" s="207" t="s">
        <v>453</v>
      </c>
      <c r="I15" s="208"/>
      <c r="J15" s="73"/>
    </row>
    <row r="16" spans="1:20" ht="10.9" customHeight="1" x14ac:dyDescent="0.25">
      <c r="A16" s="66"/>
      <c r="B16" s="70"/>
      <c r="C16" s="69"/>
      <c r="D16" s="69"/>
      <c r="E16" s="169"/>
      <c r="F16" s="169"/>
      <c r="G16" s="169"/>
      <c r="H16" s="169"/>
      <c r="I16" s="69"/>
      <c r="J16" s="71"/>
    </row>
    <row r="17" spans="1:10" ht="22.9" customHeight="1" x14ac:dyDescent="0.25">
      <c r="A17" s="74"/>
      <c r="B17" s="72" t="s">
        <v>336</v>
      </c>
      <c r="C17" s="207">
        <v>1216</v>
      </c>
      <c r="D17" s="209"/>
      <c r="E17" s="75"/>
      <c r="F17" s="75"/>
      <c r="G17" s="75"/>
      <c r="H17" s="75"/>
      <c r="I17" s="75"/>
      <c r="J17" s="73"/>
    </row>
    <row r="18" spans="1:10" x14ac:dyDescent="0.25">
      <c r="A18" s="210"/>
      <c r="B18" s="211"/>
      <c r="C18" s="169"/>
      <c r="D18" s="169"/>
      <c r="E18" s="169"/>
      <c r="F18" s="169"/>
      <c r="G18" s="169"/>
      <c r="H18" s="169"/>
      <c r="I18" s="69"/>
      <c r="J18" s="71"/>
    </row>
    <row r="19" spans="1:10" x14ac:dyDescent="0.25">
      <c r="A19" s="201" t="s">
        <v>312</v>
      </c>
      <c r="B19" s="202"/>
      <c r="C19" s="173" t="s">
        <v>454</v>
      </c>
      <c r="D19" s="174"/>
      <c r="E19" s="174"/>
      <c r="F19" s="174"/>
      <c r="G19" s="174"/>
      <c r="H19" s="174"/>
      <c r="I19" s="174"/>
      <c r="J19" s="175"/>
    </row>
    <row r="20" spans="1:10" x14ac:dyDescent="0.25">
      <c r="A20" s="68"/>
      <c r="B20" s="69"/>
      <c r="C20" s="76"/>
      <c r="D20" s="69"/>
      <c r="E20" s="169"/>
      <c r="F20" s="169"/>
      <c r="G20" s="169"/>
      <c r="H20" s="169"/>
      <c r="I20" s="69"/>
      <c r="J20" s="71"/>
    </row>
    <row r="21" spans="1:10" x14ac:dyDescent="0.25">
      <c r="A21" s="201" t="s">
        <v>313</v>
      </c>
      <c r="B21" s="202"/>
      <c r="C21" s="207">
        <v>10000</v>
      </c>
      <c r="D21" s="208"/>
      <c r="E21" s="169"/>
      <c r="F21" s="169"/>
      <c r="G21" s="173" t="s">
        <v>455</v>
      </c>
      <c r="H21" s="174"/>
      <c r="I21" s="174"/>
      <c r="J21" s="175"/>
    </row>
    <row r="22" spans="1:10" x14ac:dyDescent="0.25">
      <c r="A22" s="68"/>
      <c r="B22" s="69"/>
      <c r="C22" s="69"/>
      <c r="D22" s="69"/>
      <c r="E22" s="169"/>
      <c r="F22" s="169"/>
      <c r="G22" s="169"/>
      <c r="H22" s="169"/>
      <c r="I22" s="69"/>
      <c r="J22" s="71"/>
    </row>
    <row r="23" spans="1:10" x14ac:dyDescent="0.25">
      <c r="A23" s="201" t="s">
        <v>314</v>
      </c>
      <c r="B23" s="202"/>
      <c r="C23" s="173" t="s">
        <v>456</v>
      </c>
      <c r="D23" s="174"/>
      <c r="E23" s="174"/>
      <c r="F23" s="174"/>
      <c r="G23" s="174"/>
      <c r="H23" s="174"/>
      <c r="I23" s="174"/>
      <c r="J23" s="175"/>
    </row>
    <row r="24" spans="1:10" x14ac:dyDescent="0.25">
      <c r="A24" s="68"/>
      <c r="B24" s="69"/>
      <c r="C24" s="69"/>
      <c r="D24" s="69"/>
      <c r="E24" s="169"/>
      <c r="F24" s="169"/>
      <c r="G24" s="169"/>
      <c r="H24" s="169"/>
      <c r="I24" s="69"/>
      <c r="J24" s="71"/>
    </row>
    <row r="25" spans="1:10" x14ac:dyDescent="0.25">
      <c r="A25" s="201" t="s">
        <v>315</v>
      </c>
      <c r="B25" s="202"/>
      <c r="C25" s="204" t="s">
        <v>457</v>
      </c>
      <c r="D25" s="205"/>
      <c r="E25" s="205"/>
      <c r="F25" s="205"/>
      <c r="G25" s="205"/>
      <c r="H25" s="205"/>
      <c r="I25" s="205"/>
      <c r="J25" s="206"/>
    </row>
    <row r="26" spans="1:10" x14ac:dyDescent="0.25">
      <c r="A26" s="68"/>
      <c r="B26" s="69"/>
      <c r="C26" s="76"/>
      <c r="D26" s="69"/>
      <c r="E26" s="169"/>
      <c r="F26" s="169"/>
      <c r="G26" s="169"/>
      <c r="H26" s="169"/>
      <c r="I26" s="69"/>
      <c r="J26" s="71"/>
    </row>
    <row r="27" spans="1:10" x14ac:dyDescent="0.25">
      <c r="A27" s="201" t="s">
        <v>316</v>
      </c>
      <c r="B27" s="202"/>
      <c r="C27" s="204" t="s">
        <v>458</v>
      </c>
      <c r="D27" s="205"/>
      <c r="E27" s="205"/>
      <c r="F27" s="205"/>
      <c r="G27" s="205"/>
      <c r="H27" s="205"/>
      <c r="I27" s="205"/>
      <c r="J27" s="206"/>
    </row>
    <row r="28" spans="1:10" ht="13.9" customHeight="1" x14ac:dyDescent="0.25">
      <c r="A28" s="68"/>
      <c r="B28" s="69"/>
      <c r="C28" s="76"/>
      <c r="D28" s="69"/>
      <c r="E28" s="169"/>
      <c r="F28" s="169"/>
      <c r="G28" s="169"/>
      <c r="H28" s="169"/>
      <c r="I28" s="69"/>
      <c r="J28" s="71"/>
    </row>
    <row r="29" spans="1:10" ht="22.9" customHeight="1" x14ac:dyDescent="0.25">
      <c r="A29" s="162" t="s">
        <v>326</v>
      </c>
      <c r="B29" s="202"/>
      <c r="C29" s="77">
        <v>1193</v>
      </c>
      <c r="D29" s="78"/>
      <c r="E29" s="176"/>
      <c r="F29" s="176"/>
      <c r="G29" s="176"/>
      <c r="H29" s="176"/>
      <c r="I29" s="79"/>
      <c r="J29" s="80"/>
    </row>
    <row r="30" spans="1:10" x14ac:dyDescent="0.25">
      <c r="A30" s="68"/>
      <c r="B30" s="69"/>
      <c r="C30" s="69"/>
      <c r="D30" s="69"/>
      <c r="E30" s="169"/>
      <c r="F30" s="169"/>
      <c r="G30" s="169"/>
      <c r="H30" s="169"/>
      <c r="I30" s="79"/>
      <c r="J30" s="80"/>
    </row>
    <row r="31" spans="1:10" x14ac:dyDescent="0.25">
      <c r="A31" s="201" t="s">
        <v>317</v>
      </c>
      <c r="B31" s="202"/>
      <c r="C31" s="92" t="s">
        <v>339</v>
      </c>
      <c r="D31" s="200" t="s">
        <v>337</v>
      </c>
      <c r="E31" s="180"/>
      <c r="F31" s="180"/>
      <c r="G31" s="180"/>
      <c r="H31" s="81"/>
      <c r="I31" s="82" t="s">
        <v>338</v>
      </c>
      <c r="J31" s="83" t="s">
        <v>339</v>
      </c>
    </row>
    <row r="32" spans="1:10" x14ac:dyDescent="0.25">
      <c r="A32" s="201"/>
      <c r="B32" s="202"/>
      <c r="C32" s="84"/>
      <c r="D32" s="52"/>
      <c r="E32" s="203"/>
      <c r="F32" s="203"/>
      <c r="G32" s="203"/>
      <c r="H32" s="203"/>
      <c r="I32" s="79"/>
      <c r="J32" s="80"/>
    </row>
    <row r="33" spans="1:10" x14ac:dyDescent="0.25">
      <c r="A33" s="201" t="s">
        <v>327</v>
      </c>
      <c r="B33" s="202"/>
      <c r="C33" s="77" t="s">
        <v>341</v>
      </c>
      <c r="D33" s="200" t="s">
        <v>340</v>
      </c>
      <c r="E33" s="180"/>
      <c r="F33" s="180"/>
      <c r="G33" s="180"/>
      <c r="H33" s="75"/>
      <c r="I33" s="82" t="s">
        <v>341</v>
      </c>
      <c r="J33" s="83" t="s">
        <v>342</v>
      </c>
    </row>
    <row r="34" spans="1:10" x14ac:dyDescent="0.25">
      <c r="A34" s="68"/>
      <c r="B34" s="69"/>
      <c r="C34" s="69"/>
      <c r="D34" s="69"/>
      <c r="E34" s="169"/>
      <c r="F34" s="169"/>
      <c r="G34" s="169"/>
      <c r="H34" s="169"/>
      <c r="I34" s="69"/>
      <c r="J34" s="71"/>
    </row>
    <row r="35" spans="1:10" x14ac:dyDescent="0.25">
      <c r="A35" s="200" t="s">
        <v>328</v>
      </c>
      <c r="B35" s="180"/>
      <c r="C35" s="180"/>
      <c r="D35" s="180"/>
      <c r="E35" s="180" t="s">
        <v>318</v>
      </c>
      <c r="F35" s="180"/>
      <c r="G35" s="180"/>
      <c r="H35" s="180"/>
      <c r="I35" s="180"/>
      <c r="J35" s="85" t="s">
        <v>319</v>
      </c>
    </row>
    <row r="36" spans="1:10" x14ac:dyDescent="0.25">
      <c r="A36" s="68"/>
      <c r="B36" s="69"/>
      <c r="C36" s="69"/>
      <c r="D36" s="69"/>
      <c r="E36" s="169"/>
      <c r="F36" s="169"/>
      <c r="G36" s="169"/>
      <c r="H36" s="169"/>
      <c r="I36" s="69"/>
      <c r="J36" s="80"/>
    </row>
    <row r="37" spans="1:10" x14ac:dyDescent="0.25">
      <c r="A37" s="197" t="s">
        <v>459</v>
      </c>
      <c r="B37" s="198"/>
      <c r="C37" s="198"/>
      <c r="D37" s="199"/>
      <c r="E37" s="197" t="s">
        <v>460</v>
      </c>
      <c r="F37" s="198"/>
      <c r="G37" s="198"/>
      <c r="H37" s="198"/>
      <c r="I37" s="199"/>
      <c r="J37" s="129">
        <v>1654985</v>
      </c>
    </row>
    <row r="38" spans="1:10" x14ac:dyDescent="0.25">
      <c r="A38" s="68"/>
      <c r="B38" s="69"/>
      <c r="C38" s="76"/>
      <c r="D38" s="196"/>
      <c r="E38" s="196"/>
      <c r="F38" s="196"/>
      <c r="G38" s="196"/>
      <c r="H38" s="196"/>
      <c r="I38" s="196"/>
      <c r="J38" s="71"/>
    </row>
    <row r="39" spans="1:10" x14ac:dyDescent="0.25">
      <c r="A39" s="191" t="s">
        <v>461</v>
      </c>
      <c r="B39" s="192"/>
      <c r="C39" s="192"/>
      <c r="D39" s="193"/>
      <c r="E39" s="191" t="s">
        <v>455</v>
      </c>
      <c r="F39" s="192"/>
      <c r="G39" s="192"/>
      <c r="H39" s="192"/>
      <c r="I39" s="193"/>
      <c r="J39" s="128">
        <v>1693336</v>
      </c>
    </row>
    <row r="40" spans="1:10" x14ac:dyDescent="0.25">
      <c r="A40" s="68"/>
      <c r="B40" s="69"/>
      <c r="C40" s="76"/>
      <c r="D40" s="86"/>
      <c r="E40" s="196"/>
      <c r="F40" s="196"/>
      <c r="G40" s="196"/>
      <c r="H40" s="196"/>
      <c r="I40" s="70"/>
      <c r="J40" s="71"/>
    </row>
    <row r="41" spans="1:10" x14ac:dyDescent="0.25">
      <c r="A41" s="191" t="s">
        <v>462</v>
      </c>
      <c r="B41" s="192"/>
      <c r="C41" s="192"/>
      <c r="D41" s="193"/>
      <c r="E41" s="191" t="s">
        <v>463</v>
      </c>
      <c r="F41" s="192"/>
      <c r="G41" s="192"/>
      <c r="H41" s="192"/>
      <c r="I41" s="193"/>
      <c r="J41" s="128">
        <v>2565536</v>
      </c>
    </row>
    <row r="42" spans="1:10" x14ac:dyDescent="0.25">
      <c r="A42" s="68"/>
      <c r="B42" s="69"/>
      <c r="C42" s="76"/>
      <c r="D42" s="86"/>
      <c r="E42" s="196"/>
      <c r="F42" s="196"/>
      <c r="G42" s="196"/>
      <c r="H42" s="196"/>
      <c r="I42" s="70"/>
      <c r="J42" s="71"/>
    </row>
    <row r="43" spans="1:10" x14ac:dyDescent="0.25">
      <c r="A43" s="191" t="s">
        <v>464</v>
      </c>
      <c r="B43" s="192"/>
      <c r="C43" s="192"/>
      <c r="D43" s="193"/>
      <c r="E43" s="191" t="s">
        <v>463</v>
      </c>
      <c r="F43" s="192"/>
      <c r="G43" s="192"/>
      <c r="H43" s="192"/>
      <c r="I43" s="193"/>
      <c r="J43" s="128">
        <v>1261185</v>
      </c>
    </row>
    <row r="44" spans="1:10" x14ac:dyDescent="0.25">
      <c r="A44" s="87"/>
      <c r="B44" s="76"/>
      <c r="C44" s="189"/>
      <c r="D44" s="189"/>
      <c r="E44" s="169"/>
      <c r="F44" s="169"/>
      <c r="G44" s="189"/>
      <c r="H44" s="189"/>
      <c r="I44" s="189"/>
      <c r="J44" s="71"/>
    </row>
    <row r="45" spans="1:10" x14ac:dyDescent="0.25">
      <c r="A45" s="191" t="s">
        <v>465</v>
      </c>
      <c r="B45" s="192"/>
      <c r="C45" s="192"/>
      <c r="D45" s="193"/>
      <c r="E45" s="191" t="s">
        <v>466</v>
      </c>
      <c r="F45" s="192"/>
      <c r="G45" s="192"/>
      <c r="H45" s="192"/>
      <c r="I45" s="193"/>
      <c r="J45" s="128" t="s">
        <v>467</v>
      </c>
    </row>
    <row r="46" spans="1:10" x14ac:dyDescent="0.25">
      <c r="A46" s="130"/>
      <c r="B46" s="131"/>
      <c r="C46" s="195"/>
      <c r="D46" s="195"/>
      <c r="E46" s="194"/>
      <c r="F46" s="194"/>
      <c r="G46" s="195"/>
      <c r="H46" s="195"/>
      <c r="I46" s="195"/>
      <c r="J46" s="132"/>
    </row>
    <row r="47" spans="1:10" x14ac:dyDescent="0.25">
      <c r="A47" s="191" t="s">
        <v>468</v>
      </c>
      <c r="B47" s="192"/>
      <c r="C47" s="192"/>
      <c r="D47" s="193"/>
      <c r="E47" s="191" t="s">
        <v>469</v>
      </c>
      <c r="F47" s="192"/>
      <c r="G47" s="192"/>
      <c r="H47" s="192"/>
      <c r="I47" s="193"/>
      <c r="J47" s="128">
        <v>5697182000</v>
      </c>
    </row>
    <row r="48" spans="1:10" x14ac:dyDescent="0.25">
      <c r="A48" s="130"/>
      <c r="B48" s="131"/>
      <c r="C48" s="195"/>
      <c r="D48" s="195"/>
      <c r="E48" s="194"/>
      <c r="F48" s="194"/>
      <c r="G48" s="195"/>
      <c r="H48" s="195"/>
      <c r="I48" s="195"/>
      <c r="J48" s="132"/>
    </row>
    <row r="49" spans="1:10" x14ac:dyDescent="0.25">
      <c r="A49" s="191" t="s">
        <v>470</v>
      </c>
      <c r="B49" s="192"/>
      <c r="C49" s="192"/>
      <c r="D49" s="193"/>
      <c r="E49" s="191" t="s">
        <v>455</v>
      </c>
      <c r="F49" s="192"/>
      <c r="G49" s="192"/>
      <c r="H49" s="192"/>
      <c r="I49" s="193"/>
      <c r="J49" s="128">
        <v>2542960</v>
      </c>
    </row>
    <row r="50" spans="1:10" x14ac:dyDescent="0.25">
      <c r="A50" s="130"/>
      <c r="B50" s="131"/>
      <c r="C50" s="195"/>
      <c r="D50" s="195"/>
      <c r="E50" s="194"/>
      <c r="F50" s="194"/>
      <c r="G50" s="195"/>
      <c r="H50" s="195"/>
      <c r="I50" s="195"/>
      <c r="J50" s="132"/>
    </row>
    <row r="51" spans="1:10" x14ac:dyDescent="0.25">
      <c r="A51" s="191" t="s">
        <v>471</v>
      </c>
      <c r="B51" s="192"/>
      <c r="C51" s="192"/>
      <c r="D51" s="193"/>
      <c r="E51" s="191" t="s">
        <v>460</v>
      </c>
      <c r="F51" s="192"/>
      <c r="G51" s="192"/>
      <c r="H51" s="192"/>
      <c r="I51" s="193"/>
      <c r="J51" s="128">
        <v>5229227</v>
      </c>
    </row>
    <row r="52" spans="1:10" x14ac:dyDescent="0.25">
      <c r="A52" s="130"/>
      <c r="B52" s="131"/>
      <c r="C52" s="195"/>
      <c r="D52" s="195"/>
      <c r="E52" s="194"/>
      <c r="F52" s="194"/>
      <c r="G52" s="195"/>
      <c r="H52" s="195"/>
      <c r="I52" s="195"/>
      <c r="J52" s="132"/>
    </row>
    <row r="53" spans="1:10" x14ac:dyDescent="0.25">
      <c r="A53" s="191" t="s">
        <v>472</v>
      </c>
      <c r="B53" s="192"/>
      <c r="C53" s="192"/>
      <c r="D53" s="193"/>
      <c r="E53" s="191" t="s">
        <v>473</v>
      </c>
      <c r="F53" s="192"/>
      <c r="G53" s="192"/>
      <c r="H53" s="192"/>
      <c r="I53" s="193"/>
      <c r="J53" s="128">
        <v>5068266</v>
      </c>
    </row>
    <row r="54" spans="1:10" x14ac:dyDescent="0.25">
      <c r="A54" s="130"/>
      <c r="B54" s="131"/>
      <c r="C54" s="195"/>
      <c r="D54" s="195"/>
      <c r="E54" s="194"/>
      <c r="F54" s="194"/>
      <c r="G54" s="195"/>
      <c r="H54" s="195"/>
      <c r="I54" s="195"/>
      <c r="J54" s="132"/>
    </row>
    <row r="55" spans="1:10" x14ac:dyDescent="0.25">
      <c r="A55" s="191" t="s">
        <v>474</v>
      </c>
      <c r="B55" s="192"/>
      <c r="C55" s="192"/>
      <c r="D55" s="193"/>
      <c r="E55" s="191" t="s">
        <v>475</v>
      </c>
      <c r="F55" s="192"/>
      <c r="G55" s="192"/>
      <c r="H55" s="192"/>
      <c r="I55" s="193"/>
      <c r="J55" s="128">
        <v>998628253</v>
      </c>
    </row>
    <row r="56" spans="1:10" x14ac:dyDescent="0.25">
      <c r="A56" s="87"/>
      <c r="B56" s="76"/>
      <c r="C56" s="76"/>
      <c r="D56" s="69"/>
      <c r="E56" s="194"/>
      <c r="F56" s="194"/>
      <c r="G56" s="189"/>
      <c r="H56" s="189"/>
      <c r="I56" s="69"/>
      <c r="J56" s="71"/>
    </row>
    <row r="57" spans="1:10" x14ac:dyDescent="0.25">
      <c r="A57" s="191" t="s">
        <v>476</v>
      </c>
      <c r="B57" s="192"/>
      <c r="C57" s="192"/>
      <c r="D57" s="193"/>
      <c r="E57" s="191" t="s">
        <v>477</v>
      </c>
      <c r="F57" s="192"/>
      <c r="G57" s="192"/>
      <c r="H57" s="192"/>
      <c r="I57" s="193"/>
      <c r="J57" s="128">
        <v>36683014</v>
      </c>
    </row>
    <row r="58" spans="1:10" x14ac:dyDescent="0.25">
      <c r="A58" s="87"/>
      <c r="B58" s="76"/>
      <c r="C58" s="76"/>
      <c r="D58" s="69"/>
      <c r="E58" s="169"/>
      <c r="F58" s="169"/>
      <c r="G58" s="189"/>
      <c r="H58" s="189"/>
      <c r="I58" s="69"/>
      <c r="J58" s="88" t="s">
        <v>343</v>
      </c>
    </row>
    <row r="59" spans="1:10" x14ac:dyDescent="0.25">
      <c r="A59" s="87"/>
      <c r="B59" s="76"/>
      <c r="C59" s="76"/>
      <c r="D59" s="69"/>
      <c r="E59" s="169"/>
      <c r="F59" s="169"/>
      <c r="G59" s="189"/>
      <c r="H59" s="189"/>
      <c r="I59" s="69"/>
      <c r="J59" s="88" t="s">
        <v>344</v>
      </c>
    </row>
    <row r="60" spans="1:10" ht="14.45" customHeight="1" x14ac:dyDescent="0.25">
      <c r="A60" s="162" t="s">
        <v>320</v>
      </c>
      <c r="B60" s="163"/>
      <c r="C60" s="182" t="s">
        <v>344</v>
      </c>
      <c r="D60" s="183"/>
      <c r="E60" s="184" t="s">
        <v>345</v>
      </c>
      <c r="F60" s="185"/>
      <c r="G60" s="186"/>
      <c r="H60" s="187"/>
      <c r="I60" s="187"/>
      <c r="J60" s="188"/>
    </row>
    <row r="61" spans="1:10" x14ac:dyDescent="0.25">
      <c r="A61" s="87"/>
      <c r="B61" s="76"/>
      <c r="C61" s="189"/>
      <c r="D61" s="189"/>
      <c r="E61" s="169"/>
      <c r="F61" s="169"/>
      <c r="G61" s="190" t="s">
        <v>346</v>
      </c>
      <c r="H61" s="190"/>
      <c r="I61" s="190"/>
      <c r="J61" s="60"/>
    </row>
    <row r="62" spans="1:10" ht="13.9" customHeight="1" x14ac:dyDescent="0.25">
      <c r="A62" s="162" t="s">
        <v>321</v>
      </c>
      <c r="B62" s="163"/>
      <c r="C62" s="173" t="s">
        <v>478</v>
      </c>
      <c r="D62" s="174"/>
      <c r="E62" s="174"/>
      <c r="F62" s="174"/>
      <c r="G62" s="174"/>
      <c r="H62" s="174"/>
      <c r="I62" s="174"/>
      <c r="J62" s="175"/>
    </row>
    <row r="63" spans="1:10" x14ac:dyDescent="0.25">
      <c r="A63" s="68"/>
      <c r="B63" s="69"/>
      <c r="C63" s="176" t="s">
        <v>322</v>
      </c>
      <c r="D63" s="176"/>
      <c r="E63" s="176"/>
      <c r="F63" s="176"/>
      <c r="G63" s="176"/>
      <c r="H63" s="176"/>
      <c r="I63" s="176"/>
      <c r="J63" s="71"/>
    </row>
    <row r="64" spans="1:10" x14ac:dyDescent="0.25">
      <c r="A64" s="162" t="s">
        <v>323</v>
      </c>
      <c r="B64" s="163"/>
      <c r="C64" s="177" t="s">
        <v>479</v>
      </c>
      <c r="D64" s="178"/>
      <c r="E64" s="179"/>
      <c r="F64" s="169"/>
      <c r="G64" s="169"/>
      <c r="H64" s="180"/>
      <c r="I64" s="180"/>
      <c r="J64" s="181"/>
    </row>
    <row r="65" spans="1:10" x14ac:dyDescent="0.25">
      <c r="A65" s="68"/>
      <c r="B65" s="69"/>
      <c r="C65" s="76"/>
      <c r="D65" s="69"/>
      <c r="E65" s="169"/>
      <c r="F65" s="169"/>
      <c r="G65" s="169"/>
      <c r="H65" s="169"/>
      <c r="I65" s="69"/>
      <c r="J65" s="71"/>
    </row>
    <row r="66" spans="1:10" ht="14.45" customHeight="1" x14ac:dyDescent="0.25">
      <c r="A66" s="162" t="s">
        <v>315</v>
      </c>
      <c r="B66" s="163"/>
      <c r="C66" s="170" t="s">
        <v>480</v>
      </c>
      <c r="D66" s="171"/>
      <c r="E66" s="171"/>
      <c r="F66" s="171"/>
      <c r="G66" s="171"/>
      <c r="H66" s="171"/>
      <c r="I66" s="171"/>
      <c r="J66" s="172"/>
    </row>
    <row r="67" spans="1:10" x14ac:dyDescent="0.25">
      <c r="A67" s="68"/>
      <c r="B67" s="69"/>
      <c r="C67" s="69"/>
      <c r="D67" s="69"/>
      <c r="E67" s="169"/>
      <c r="F67" s="169"/>
      <c r="G67" s="169"/>
      <c r="H67" s="169"/>
      <c r="I67" s="69"/>
      <c r="J67" s="71"/>
    </row>
    <row r="68" spans="1:10" x14ac:dyDescent="0.25">
      <c r="A68" s="162" t="s">
        <v>347</v>
      </c>
      <c r="B68" s="163"/>
      <c r="C68" s="164"/>
      <c r="D68" s="165"/>
      <c r="E68" s="165"/>
      <c r="F68" s="165"/>
      <c r="G68" s="165"/>
      <c r="H68" s="165"/>
      <c r="I68" s="165"/>
      <c r="J68" s="166"/>
    </row>
    <row r="69" spans="1:10" ht="14.45" customHeight="1" x14ac:dyDescent="0.25">
      <c r="A69" s="68"/>
      <c r="B69" s="69"/>
      <c r="C69" s="167" t="s">
        <v>348</v>
      </c>
      <c r="D69" s="167"/>
      <c r="E69" s="167"/>
      <c r="F69" s="167"/>
      <c r="G69" s="69"/>
      <c r="H69" s="69"/>
      <c r="I69" s="69"/>
      <c r="J69" s="71"/>
    </row>
    <row r="70" spans="1:10" x14ac:dyDescent="0.25">
      <c r="A70" s="162" t="s">
        <v>349</v>
      </c>
      <c r="B70" s="163"/>
      <c r="C70" s="164"/>
      <c r="D70" s="165"/>
      <c r="E70" s="165"/>
      <c r="F70" s="165"/>
      <c r="G70" s="165"/>
      <c r="H70" s="165"/>
      <c r="I70" s="165"/>
      <c r="J70" s="166"/>
    </row>
    <row r="71" spans="1:10" ht="14.45" customHeight="1" x14ac:dyDescent="0.25">
      <c r="A71" s="89"/>
      <c r="B71" s="90"/>
      <c r="C71" s="168" t="s">
        <v>350</v>
      </c>
      <c r="D71" s="168"/>
      <c r="E71" s="168"/>
      <c r="F71" s="168"/>
      <c r="G71" s="168"/>
      <c r="H71" s="90"/>
      <c r="I71" s="90"/>
      <c r="J71" s="91"/>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2" zoomScaleNormal="100" zoomScaleSheetLayoutView="100" workbookViewId="0">
      <selection activeCell="I94" sqref="I94"/>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39" t="s">
        <v>1</v>
      </c>
      <c r="B1" s="240"/>
      <c r="C1" s="240"/>
      <c r="D1" s="240"/>
      <c r="E1" s="240"/>
      <c r="F1" s="240"/>
      <c r="G1" s="240"/>
      <c r="H1" s="240"/>
      <c r="I1" s="240"/>
    </row>
    <row r="2" spans="1:9" x14ac:dyDescent="0.2">
      <c r="A2" s="241" t="s">
        <v>486</v>
      </c>
      <c r="B2" s="242"/>
      <c r="C2" s="242"/>
      <c r="D2" s="242"/>
      <c r="E2" s="242"/>
      <c r="F2" s="242"/>
      <c r="G2" s="242"/>
      <c r="H2" s="242"/>
      <c r="I2" s="242"/>
    </row>
    <row r="3" spans="1:9" x14ac:dyDescent="0.2">
      <c r="A3" s="243" t="s">
        <v>282</v>
      </c>
      <c r="B3" s="244"/>
      <c r="C3" s="244"/>
      <c r="D3" s="244"/>
      <c r="E3" s="244"/>
      <c r="F3" s="244"/>
      <c r="G3" s="244"/>
      <c r="H3" s="244"/>
      <c r="I3" s="244"/>
    </row>
    <row r="4" spans="1:9" x14ac:dyDescent="0.2">
      <c r="A4" s="245" t="s">
        <v>481</v>
      </c>
      <c r="B4" s="246"/>
      <c r="C4" s="246"/>
      <c r="D4" s="246"/>
      <c r="E4" s="246"/>
      <c r="F4" s="246"/>
      <c r="G4" s="246"/>
      <c r="H4" s="246"/>
      <c r="I4" s="247"/>
    </row>
    <row r="5" spans="1:9" ht="45" x14ac:dyDescent="0.2">
      <c r="A5" s="250" t="s">
        <v>2</v>
      </c>
      <c r="B5" s="251"/>
      <c r="C5" s="251"/>
      <c r="D5" s="251"/>
      <c r="E5" s="251"/>
      <c r="F5" s="251"/>
      <c r="G5" s="11" t="s">
        <v>101</v>
      </c>
      <c r="H5" s="13" t="s">
        <v>297</v>
      </c>
      <c r="I5" s="13" t="s">
        <v>298</v>
      </c>
    </row>
    <row r="6" spans="1:9" x14ac:dyDescent="0.2">
      <c r="A6" s="248">
        <v>1</v>
      </c>
      <c r="B6" s="249"/>
      <c r="C6" s="249"/>
      <c r="D6" s="249"/>
      <c r="E6" s="249"/>
      <c r="F6" s="249"/>
      <c r="G6" s="12">
        <v>2</v>
      </c>
      <c r="H6" s="13">
        <v>3</v>
      </c>
      <c r="I6" s="13">
        <v>4</v>
      </c>
    </row>
    <row r="7" spans="1:9" x14ac:dyDescent="0.2">
      <c r="A7" s="252"/>
      <c r="B7" s="252"/>
      <c r="C7" s="252"/>
      <c r="D7" s="252"/>
      <c r="E7" s="252"/>
      <c r="F7" s="252"/>
      <c r="G7" s="252"/>
      <c r="H7" s="252"/>
      <c r="I7" s="252"/>
    </row>
    <row r="8" spans="1:9" ht="12.75" customHeight="1" x14ac:dyDescent="0.2">
      <c r="A8" s="233" t="s">
        <v>4</v>
      </c>
      <c r="B8" s="233"/>
      <c r="C8" s="233"/>
      <c r="D8" s="233"/>
      <c r="E8" s="233"/>
      <c r="F8" s="233"/>
      <c r="G8" s="14">
        <v>1</v>
      </c>
      <c r="H8" s="22">
        <v>0</v>
      </c>
      <c r="I8" s="22">
        <v>410000000</v>
      </c>
    </row>
    <row r="9" spans="1:9" ht="12.75" customHeight="1" x14ac:dyDescent="0.2">
      <c r="A9" s="234" t="s">
        <v>303</v>
      </c>
      <c r="B9" s="234"/>
      <c r="C9" s="234"/>
      <c r="D9" s="234"/>
      <c r="E9" s="234"/>
      <c r="F9" s="234"/>
      <c r="G9" s="15">
        <v>2</v>
      </c>
      <c r="H9" s="23">
        <f>H10+H17+H27+H38+H43</f>
        <v>329131110</v>
      </c>
      <c r="I9" s="23">
        <f>I10+I17+I27+I38+I43</f>
        <v>328689984</v>
      </c>
    </row>
    <row r="10" spans="1:9" ht="12.75" customHeight="1" x14ac:dyDescent="0.2">
      <c r="A10" s="236" t="s">
        <v>5</v>
      </c>
      <c r="B10" s="236"/>
      <c r="C10" s="236"/>
      <c r="D10" s="236"/>
      <c r="E10" s="236"/>
      <c r="F10" s="236"/>
      <c r="G10" s="15">
        <v>3</v>
      </c>
      <c r="H10" s="23">
        <f>H11+H12+H13+H14+H15+H16</f>
        <v>4831284</v>
      </c>
      <c r="I10" s="23">
        <f>I11+I12+I13+I14+I15+I16</f>
        <v>3525549</v>
      </c>
    </row>
    <row r="11" spans="1:9" ht="12.75" customHeight="1" x14ac:dyDescent="0.2">
      <c r="A11" s="232" t="s">
        <v>6</v>
      </c>
      <c r="B11" s="232"/>
      <c r="C11" s="232"/>
      <c r="D11" s="232"/>
      <c r="E11" s="232"/>
      <c r="F11" s="232"/>
      <c r="G11" s="14">
        <v>4</v>
      </c>
      <c r="H11" s="22">
        <v>0</v>
      </c>
      <c r="I11" s="22">
        <v>0</v>
      </c>
    </row>
    <row r="12" spans="1:9" ht="22.9" customHeight="1" x14ac:dyDescent="0.2">
      <c r="A12" s="232" t="s">
        <v>7</v>
      </c>
      <c r="B12" s="232"/>
      <c r="C12" s="232"/>
      <c r="D12" s="232"/>
      <c r="E12" s="232"/>
      <c r="F12" s="232"/>
      <c r="G12" s="14">
        <v>5</v>
      </c>
      <c r="H12" s="22">
        <v>3224492</v>
      </c>
      <c r="I12" s="22">
        <v>2258844</v>
      </c>
    </row>
    <row r="13" spans="1:9" ht="12.75" customHeight="1" x14ac:dyDescent="0.2">
      <c r="A13" s="232" t="s">
        <v>8</v>
      </c>
      <c r="B13" s="232"/>
      <c r="C13" s="232"/>
      <c r="D13" s="232"/>
      <c r="E13" s="232"/>
      <c r="F13" s="232"/>
      <c r="G13" s="14">
        <v>6</v>
      </c>
      <c r="H13" s="22">
        <v>1213000</v>
      </c>
      <c r="I13" s="22">
        <v>1213000</v>
      </c>
    </row>
    <row r="14" spans="1:9" ht="12.75" customHeight="1" x14ac:dyDescent="0.2">
      <c r="A14" s="232" t="s">
        <v>9</v>
      </c>
      <c r="B14" s="232"/>
      <c r="C14" s="232"/>
      <c r="D14" s="232"/>
      <c r="E14" s="232"/>
      <c r="F14" s="232"/>
      <c r="G14" s="14">
        <v>7</v>
      </c>
      <c r="H14" s="22">
        <v>0</v>
      </c>
      <c r="I14" s="22">
        <v>0</v>
      </c>
    </row>
    <row r="15" spans="1:9" ht="12.75" customHeight="1" x14ac:dyDescent="0.2">
      <c r="A15" s="232" t="s">
        <v>10</v>
      </c>
      <c r="B15" s="232"/>
      <c r="C15" s="232"/>
      <c r="D15" s="232"/>
      <c r="E15" s="232"/>
      <c r="F15" s="232"/>
      <c r="G15" s="14">
        <v>8</v>
      </c>
      <c r="H15" s="22">
        <v>393792</v>
      </c>
      <c r="I15" s="22">
        <v>53705</v>
      </c>
    </row>
    <row r="16" spans="1:9" ht="12.75" customHeight="1" x14ac:dyDescent="0.2">
      <c r="A16" s="232" t="s">
        <v>11</v>
      </c>
      <c r="B16" s="232"/>
      <c r="C16" s="232"/>
      <c r="D16" s="232"/>
      <c r="E16" s="232"/>
      <c r="F16" s="232"/>
      <c r="G16" s="14">
        <v>9</v>
      </c>
      <c r="H16" s="22">
        <v>0</v>
      </c>
      <c r="I16" s="22">
        <v>0</v>
      </c>
    </row>
    <row r="17" spans="1:9" ht="12.75" customHeight="1" x14ac:dyDescent="0.2">
      <c r="A17" s="236" t="s">
        <v>12</v>
      </c>
      <c r="B17" s="236"/>
      <c r="C17" s="236"/>
      <c r="D17" s="236"/>
      <c r="E17" s="236"/>
      <c r="F17" s="236"/>
      <c r="G17" s="15">
        <v>10</v>
      </c>
      <c r="H17" s="23">
        <f>H18+H19+H20+H21+H22+H23+H24+H25+H26</f>
        <v>254778531</v>
      </c>
      <c r="I17" s="23">
        <f>I18+I19+I20+I21+I22+I23+I24+I25+I26</f>
        <v>272317124</v>
      </c>
    </row>
    <row r="18" spans="1:9" ht="12.75" customHeight="1" x14ac:dyDescent="0.2">
      <c r="A18" s="232" t="s">
        <v>13</v>
      </c>
      <c r="B18" s="232"/>
      <c r="C18" s="232"/>
      <c r="D18" s="232"/>
      <c r="E18" s="232"/>
      <c r="F18" s="232"/>
      <c r="G18" s="14">
        <v>11</v>
      </c>
      <c r="H18" s="22">
        <v>12212091</v>
      </c>
      <c r="I18" s="22">
        <v>12208625</v>
      </c>
    </row>
    <row r="19" spans="1:9" ht="12.75" customHeight="1" x14ac:dyDescent="0.2">
      <c r="A19" s="232" t="s">
        <v>14</v>
      </c>
      <c r="B19" s="232"/>
      <c r="C19" s="232"/>
      <c r="D19" s="232"/>
      <c r="E19" s="232"/>
      <c r="F19" s="232"/>
      <c r="G19" s="14">
        <v>12</v>
      </c>
      <c r="H19" s="22">
        <v>37346530</v>
      </c>
      <c r="I19" s="22">
        <v>33890582</v>
      </c>
    </row>
    <row r="20" spans="1:9" ht="12.75" customHeight="1" x14ac:dyDescent="0.2">
      <c r="A20" s="232" t="s">
        <v>15</v>
      </c>
      <c r="B20" s="232"/>
      <c r="C20" s="232"/>
      <c r="D20" s="232"/>
      <c r="E20" s="232"/>
      <c r="F20" s="232"/>
      <c r="G20" s="14">
        <v>13</v>
      </c>
      <c r="H20" s="22">
        <v>62776381</v>
      </c>
      <c r="I20" s="22">
        <v>78017516</v>
      </c>
    </row>
    <row r="21" spans="1:9" ht="12.75" customHeight="1" x14ac:dyDescent="0.2">
      <c r="A21" s="232" t="s">
        <v>16</v>
      </c>
      <c r="B21" s="232"/>
      <c r="C21" s="232"/>
      <c r="D21" s="232"/>
      <c r="E21" s="232"/>
      <c r="F21" s="232"/>
      <c r="G21" s="14">
        <v>14</v>
      </c>
      <c r="H21" s="22">
        <v>30929567</v>
      </c>
      <c r="I21" s="22">
        <v>35050439</v>
      </c>
    </row>
    <row r="22" spans="1:9" ht="12.75" customHeight="1" x14ac:dyDescent="0.2">
      <c r="A22" s="232" t="s">
        <v>17</v>
      </c>
      <c r="B22" s="232"/>
      <c r="C22" s="232"/>
      <c r="D22" s="232"/>
      <c r="E22" s="232"/>
      <c r="F22" s="232"/>
      <c r="G22" s="14">
        <v>15</v>
      </c>
      <c r="H22" s="22">
        <v>0</v>
      </c>
      <c r="I22" s="22">
        <v>0</v>
      </c>
    </row>
    <row r="23" spans="1:9" ht="12.75" customHeight="1" x14ac:dyDescent="0.2">
      <c r="A23" s="232" t="s">
        <v>18</v>
      </c>
      <c r="B23" s="232"/>
      <c r="C23" s="232"/>
      <c r="D23" s="232"/>
      <c r="E23" s="232"/>
      <c r="F23" s="232"/>
      <c r="G23" s="14">
        <v>16</v>
      </c>
      <c r="H23" s="22">
        <v>0</v>
      </c>
      <c r="I23" s="22">
        <v>0</v>
      </c>
    </row>
    <row r="24" spans="1:9" ht="12.75" customHeight="1" x14ac:dyDescent="0.2">
      <c r="A24" s="232" t="s">
        <v>19</v>
      </c>
      <c r="B24" s="232"/>
      <c r="C24" s="232"/>
      <c r="D24" s="232"/>
      <c r="E24" s="232"/>
      <c r="F24" s="232"/>
      <c r="G24" s="14">
        <v>17</v>
      </c>
      <c r="H24" s="22">
        <v>1187903</v>
      </c>
      <c r="I24" s="22">
        <v>837538</v>
      </c>
    </row>
    <row r="25" spans="1:9" ht="12.75" customHeight="1" x14ac:dyDescent="0.2">
      <c r="A25" s="232" t="s">
        <v>20</v>
      </c>
      <c r="B25" s="232"/>
      <c r="C25" s="232"/>
      <c r="D25" s="232"/>
      <c r="E25" s="232"/>
      <c r="F25" s="232"/>
      <c r="G25" s="14">
        <v>18</v>
      </c>
      <c r="H25" s="22">
        <v>110326059</v>
      </c>
      <c r="I25" s="22">
        <v>112312424</v>
      </c>
    </row>
    <row r="26" spans="1:9" ht="12.75" customHeight="1" x14ac:dyDescent="0.2">
      <c r="A26" s="232" t="s">
        <v>21</v>
      </c>
      <c r="B26" s="232"/>
      <c r="C26" s="232"/>
      <c r="D26" s="232"/>
      <c r="E26" s="232"/>
      <c r="F26" s="232"/>
      <c r="G26" s="14">
        <v>19</v>
      </c>
      <c r="H26" s="22">
        <v>0</v>
      </c>
      <c r="I26" s="22">
        <v>0</v>
      </c>
    </row>
    <row r="27" spans="1:9" ht="12.75" customHeight="1" x14ac:dyDescent="0.2">
      <c r="A27" s="236" t="s">
        <v>22</v>
      </c>
      <c r="B27" s="236"/>
      <c r="C27" s="236"/>
      <c r="D27" s="236"/>
      <c r="E27" s="236"/>
      <c r="F27" s="236"/>
      <c r="G27" s="15">
        <v>20</v>
      </c>
      <c r="H27" s="23">
        <f>SUM(H28:H37)</f>
        <v>9473799</v>
      </c>
      <c r="I27" s="23">
        <f>SUM(I28:I37)</f>
        <v>7686691</v>
      </c>
    </row>
    <row r="28" spans="1:9" ht="12.75" customHeight="1" x14ac:dyDescent="0.2">
      <c r="A28" s="232" t="s">
        <v>23</v>
      </c>
      <c r="B28" s="232"/>
      <c r="C28" s="232"/>
      <c r="D28" s="232"/>
      <c r="E28" s="232"/>
      <c r="F28" s="232"/>
      <c r="G28" s="14">
        <v>21</v>
      </c>
      <c r="H28" s="22">
        <v>0</v>
      </c>
      <c r="I28" s="22">
        <v>0</v>
      </c>
    </row>
    <row r="29" spans="1:9" ht="12.75" customHeight="1" x14ac:dyDescent="0.2">
      <c r="A29" s="232" t="s">
        <v>24</v>
      </c>
      <c r="B29" s="232"/>
      <c r="C29" s="232"/>
      <c r="D29" s="232"/>
      <c r="E29" s="232"/>
      <c r="F29" s="232"/>
      <c r="G29" s="14">
        <v>22</v>
      </c>
      <c r="H29" s="22">
        <v>0</v>
      </c>
      <c r="I29" s="22">
        <v>0</v>
      </c>
    </row>
    <row r="30" spans="1:9" ht="12.75" customHeight="1" x14ac:dyDescent="0.2">
      <c r="A30" s="232" t="s">
        <v>25</v>
      </c>
      <c r="B30" s="232"/>
      <c r="C30" s="232"/>
      <c r="D30" s="232"/>
      <c r="E30" s="232"/>
      <c r="F30" s="232"/>
      <c r="G30" s="14">
        <v>23</v>
      </c>
      <c r="H30" s="22">
        <v>0</v>
      </c>
      <c r="I30" s="22">
        <v>0</v>
      </c>
    </row>
    <row r="31" spans="1:9" ht="24" customHeight="1" x14ac:dyDescent="0.2">
      <c r="A31" s="232" t="s">
        <v>26</v>
      </c>
      <c r="B31" s="232"/>
      <c r="C31" s="232"/>
      <c r="D31" s="232"/>
      <c r="E31" s="232"/>
      <c r="F31" s="232"/>
      <c r="G31" s="14">
        <v>24</v>
      </c>
      <c r="H31" s="22">
        <v>4000</v>
      </c>
      <c r="I31" s="22">
        <v>4000</v>
      </c>
    </row>
    <row r="32" spans="1:9" ht="23.45" customHeight="1" x14ac:dyDescent="0.2">
      <c r="A32" s="232" t="s">
        <v>27</v>
      </c>
      <c r="B32" s="232"/>
      <c r="C32" s="232"/>
      <c r="D32" s="232"/>
      <c r="E32" s="232"/>
      <c r="F32" s="232"/>
      <c r="G32" s="14">
        <v>25</v>
      </c>
      <c r="H32" s="22">
        <v>0</v>
      </c>
      <c r="I32" s="22">
        <v>0</v>
      </c>
    </row>
    <row r="33" spans="1:9" ht="21.6" customHeight="1" x14ac:dyDescent="0.2">
      <c r="A33" s="232" t="s">
        <v>28</v>
      </c>
      <c r="B33" s="232"/>
      <c r="C33" s="232"/>
      <c r="D33" s="232"/>
      <c r="E33" s="232"/>
      <c r="F33" s="232"/>
      <c r="G33" s="14">
        <v>26</v>
      </c>
      <c r="H33" s="22">
        <v>0</v>
      </c>
      <c r="I33" s="22">
        <v>0</v>
      </c>
    </row>
    <row r="34" spans="1:9" ht="12.75" customHeight="1" x14ac:dyDescent="0.2">
      <c r="A34" s="232" t="s">
        <v>29</v>
      </c>
      <c r="B34" s="232"/>
      <c r="C34" s="232"/>
      <c r="D34" s="232"/>
      <c r="E34" s="232"/>
      <c r="F34" s="232"/>
      <c r="G34" s="14">
        <v>27</v>
      </c>
      <c r="H34" s="22">
        <v>0</v>
      </c>
      <c r="I34" s="22">
        <v>0</v>
      </c>
    </row>
    <row r="35" spans="1:9" ht="12.75" customHeight="1" x14ac:dyDescent="0.2">
      <c r="A35" s="232" t="s">
        <v>30</v>
      </c>
      <c r="B35" s="232"/>
      <c r="C35" s="232"/>
      <c r="D35" s="232"/>
      <c r="E35" s="232"/>
      <c r="F35" s="232"/>
      <c r="G35" s="14">
        <v>28</v>
      </c>
      <c r="H35" s="22">
        <v>9469799</v>
      </c>
      <c r="I35" s="22">
        <v>7682691</v>
      </c>
    </row>
    <row r="36" spans="1:9" ht="12.75" customHeight="1" x14ac:dyDescent="0.2">
      <c r="A36" s="232" t="s">
        <v>31</v>
      </c>
      <c r="B36" s="232"/>
      <c r="C36" s="232"/>
      <c r="D36" s="232"/>
      <c r="E36" s="232"/>
      <c r="F36" s="232"/>
      <c r="G36" s="14">
        <v>29</v>
      </c>
      <c r="H36" s="22">
        <v>0</v>
      </c>
      <c r="I36" s="22">
        <v>0</v>
      </c>
    </row>
    <row r="37" spans="1:9" ht="12.75" customHeight="1" x14ac:dyDescent="0.2">
      <c r="A37" s="232" t="s">
        <v>32</v>
      </c>
      <c r="B37" s="232"/>
      <c r="C37" s="232"/>
      <c r="D37" s="232"/>
      <c r="E37" s="232"/>
      <c r="F37" s="232"/>
      <c r="G37" s="14">
        <v>30</v>
      </c>
      <c r="H37" s="22">
        <v>0</v>
      </c>
      <c r="I37" s="22">
        <v>0</v>
      </c>
    </row>
    <row r="38" spans="1:9" ht="12.75" customHeight="1" x14ac:dyDescent="0.2">
      <c r="A38" s="236" t="s">
        <v>33</v>
      </c>
      <c r="B38" s="236"/>
      <c r="C38" s="236"/>
      <c r="D38" s="236"/>
      <c r="E38" s="236"/>
      <c r="F38" s="236"/>
      <c r="G38" s="15">
        <v>31</v>
      </c>
      <c r="H38" s="23">
        <f>H39+H40+H41+H42</f>
        <v>60047496</v>
      </c>
      <c r="I38" s="23">
        <f>I39+I40+I41+I42</f>
        <v>45160620</v>
      </c>
    </row>
    <row r="39" spans="1:9" ht="12.75" customHeight="1" x14ac:dyDescent="0.2">
      <c r="A39" s="232" t="s">
        <v>34</v>
      </c>
      <c r="B39" s="232"/>
      <c r="C39" s="232"/>
      <c r="D39" s="232"/>
      <c r="E39" s="232"/>
      <c r="F39" s="232"/>
      <c r="G39" s="14">
        <v>32</v>
      </c>
      <c r="H39" s="22">
        <v>0</v>
      </c>
      <c r="I39" s="22">
        <v>0</v>
      </c>
    </row>
    <row r="40" spans="1:9" ht="12.75" customHeight="1" x14ac:dyDescent="0.2">
      <c r="A40" s="232" t="s">
        <v>35</v>
      </c>
      <c r="B40" s="232"/>
      <c r="C40" s="232"/>
      <c r="D40" s="232"/>
      <c r="E40" s="232"/>
      <c r="F40" s="232"/>
      <c r="G40" s="14">
        <v>33</v>
      </c>
      <c r="H40" s="22">
        <v>0</v>
      </c>
      <c r="I40" s="22">
        <v>0</v>
      </c>
    </row>
    <row r="41" spans="1:9" ht="12.75" customHeight="1" x14ac:dyDescent="0.2">
      <c r="A41" s="232" t="s">
        <v>36</v>
      </c>
      <c r="B41" s="232"/>
      <c r="C41" s="232"/>
      <c r="D41" s="232"/>
      <c r="E41" s="232"/>
      <c r="F41" s="232"/>
      <c r="G41" s="14">
        <v>34</v>
      </c>
      <c r="H41" s="22">
        <v>0</v>
      </c>
      <c r="I41" s="22">
        <v>0</v>
      </c>
    </row>
    <row r="42" spans="1:9" ht="12.75" customHeight="1" x14ac:dyDescent="0.2">
      <c r="A42" s="232" t="s">
        <v>37</v>
      </c>
      <c r="B42" s="232"/>
      <c r="C42" s="232"/>
      <c r="D42" s="232"/>
      <c r="E42" s="232"/>
      <c r="F42" s="232"/>
      <c r="G42" s="14">
        <v>35</v>
      </c>
      <c r="H42" s="22">
        <v>60047496</v>
      </c>
      <c r="I42" s="22">
        <v>45160620</v>
      </c>
    </row>
    <row r="43" spans="1:9" ht="12.75" customHeight="1" x14ac:dyDescent="0.2">
      <c r="A43" s="232" t="s">
        <v>38</v>
      </c>
      <c r="B43" s="232"/>
      <c r="C43" s="232"/>
      <c r="D43" s="232"/>
      <c r="E43" s="232"/>
      <c r="F43" s="232"/>
      <c r="G43" s="14">
        <v>36</v>
      </c>
      <c r="H43" s="22">
        <v>0</v>
      </c>
      <c r="I43" s="22">
        <v>0</v>
      </c>
    </row>
    <row r="44" spans="1:9" ht="12.75" customHeight="1" x14ac:dyDescent="0.2">
      <c r="A44" s="234" t="s">
        <v>304</v>
      </c>
      <c r="B44" s="234"/>
      <c r="C44" s="234"/>
      <c r="D44" s="234"/>
      <c r="E44" s="234"/>
      <c r="F44" s="234"/>
      <c r="G44" s="15">
        <v>37</v>
      </c>
      <c r="H44" s="23">
        <f>H45+H53+H60+H70</f>
        <v>579501010</v>
      </c>
      <c r="I44" s="23">
        <f>I45+I53+I60+I70</f>
        <v>574520547</v>
      </c>
    </row>
    <row r="45" spans="1:9" ht="12.75" customHeight="1" x14ac:dyDescent="0.2">
      <c r="A45" s="236" t="s">
        <v>39</v>
      </c>
      <c r="B45" s="236"/>
      <c r="C45" s="236"/>
      <c r="D45" s="236"/>
      <c r="E45" s="236"/>
      <c r="F45" s="236"/>
      <c r="G45" s="15">
        <v>38</v>
      </c>
      <c r="H45" s="23">
        <f>SUM(H46:H52)</f>
        <v>73240563</v>
      </c>
      <c r="I45" s="23">
        <f>SUM(I46:I52)</f>
        <v>73531223</v>
      </c>
    </row>
    <row r="46" spans="1:9" ht="12.75" customHeight="1" x14ac:dyDescent="0.2">
      <c r="A46" s="232" t="s">
        <v>40</v>
      </c>
      <c r="B46" s="232"/>
      <c r="C46" s="232"/>
      <c r="D46" s="232"/>
      <c r="E46" s="232"/>
      <c r="F46" s="232"/>
      <c r="G46" s="14">
        <v>39</v>
      </c>
      <c r="H46" s="22">
        <v>40213851</v>
      </c>
      <c r="I46" s="22">
        <v>37906175</v>
      </c>
    </row>
    <row r="47" spans="1:9" ht="12.75" customHeight="1" x14ac:dyDescent="0.2">
      <c r="A47" s="232" t="s">
        <v>41</v>
      </c>
      <c r="B47" s="232"/>
      <c r="C47" s="232"/>
      <c r="D47" s="232"/>
      <c r="E47" s="232"/>
      <c r="F47" s="232"/>
      <c r="G47" s="14">
        <v>40</v>
      </c>
      <c r="H47" s="22">
        <v>14032626</v>
      </c>
      <c r="I47" s="22">
        <v>11990250</v>
      </c>
    </row>
    <row r="48" spans="1:9" ht="12.75" customHeight="1" x14ac:dyDescent="0.2">
      <c r="A48" s="232" t="s">
        <v>42</v>
      </c>
      <c r="B48" s="232"/>
      <c r="C48" s="232"/>
      <c r="D48" s="232"/>
      <c r="E48" s="232"/>
      <c r="F48" s="232"/>
      <c r="G48" s="14">
        <v>41</v>
      </c>
      <c r="H48" s="22">
        <v>14225344</v>
      </c>
      <c r="I48" s="22">
        <v>14234399</v>
      </c>
    </row>
    <row r="49" spans="1:9" ht="12.75" customHeight="1" x14ac:dyDescent="0.2">
      <c r="A49" s="232" t="s">
        <v>43</v>
      </c>
      <c r="B49" s="232"/>
      <c r="C49" s="232"/>
      <c r="D49" s="232"/>
      <c r="E49" s="232"/>
      <c r="F49" s="232"/>
      <c r="G49" s="14">
        <v>42</v>
      </c>
      <c r="H49" s="22">
        <v>4125548</v>
      </c>
      <c r="I49" s="22">
        <v>9115545</v>
      </c>
    </row>
    <row r="50" spans="1:9" ht="12.75" customHeight="1" x14ac:dyDescent="0.2">
      <c r="A50" s="232" t="s">
        <v>44</v>
      </c>
      <c r="B50" s="232"/>
      <c r="C50" s="232"/>
      <c r="D50" s="232"/>
      <c r="E50" s="232"/>
      <c r="F50" s="232"/>
      <c r="G50" s="14">
        <v>43</v>
      </c>
      <c r="H50" s="22">
        <v>0</v>
      </c>
      <c r="I50" s="22">
        <v>0</v>
      </c>
    </row>
    <row r="51" spans="1:9" ht="12.75" customHeight="1" x14ac:dyDescent="0.2">
      <c r="A51" s="232" t="s">
        <v>45</v>
      </c>
      <c r="B51" s="232"/>
      <c r="C51" s="232"/>
      <c r="D51" s="232"/>
      <c r="E51" s="232"/>
      <c r="F51" s="232"/>
      <c r="G51" s="14">
        <v>44</v>
      </c>
      <c r="H51" s="22">
        <v>643194</v>
      </c>
      <c r="I51" s="22">
        <v>284854</v>
      </c>
    </row>
    <row r="52" spans="1:9" ht="12.75" customHeight="1" x14ac:dyDescent="0.2">
      <c r="A52" s="232" t="s">
        <v>46</v>
      </c>
      <c r="B52" s="232"/>
      <c r="C52" s="232"/>
      <c r="D52" s="232"/>
      <c r="E52" s="232"/>
      <c r="F52" s="232"/>
      <c r="G52" s="14">
        <v>45</v>
      </c>
      <c r="H52" s="22">
        <v>0</v>
      </c>
      <c r="I52" s="22">
        <v>0</v>
      </c>
    </row>
    <row r="53" spans="1:9" ht="12.75" customHeight="1" x14ac:dyDescent="0.2">
      <c r="A53" s="236" t="s">
        <v>47</v>
      </c>
      <c r="B53" s="236"/>
      <c r="C53" s="236"/>
      <c r="D53" s="236"/>
      <c r="E53" s="236"/>
      <c r="F53" s="236"/>
      <c r="G53" s="15">
        <v>46</v>
      </c>
      <c r="H53" s="23">
        <f>SUM(H54:H59)</f>
        <v>432026551</v>
      </c>
      <c r="I53" s="23">
        <f>SUM(I54:I59)</f>
        <v>441311824</v>
      </c>
    </row>
    <row r="54" spans="1:9" ht="12.75" customHeight="1" x14ac:dyDescent="0.2">
      <c r="A54" s="232" t="s">
        <v>48</v>
      </c>
      <c r="B54" s="232"/>
      <c r="C54" s="232"/>
      <c r="D54" s="232"/>
      <c r="E54" s="232"/>
      <c r="F54" s="232"/>
      <c r="G54" s="14">
        <v>47</v>
      </c>
      <c r="H54" s="22">
        <v>0</v>
      </c>
      <c r="I54" s="22">
        <v>0</v>
      </c>
    </row>
    <row r="55" spans="1:9" ht="12.75" customHeight="1" x14ac:dyDescent="0.2">
      <c r="A55" s="232" t="s">
        <v>49</v>
      </c>
      <c r="B55" s="232"/>
      <c r="C55" s="232"/>
      <c r="D55" s="232"/>
      <c r="E55" s="232"/>
      <c r="F55" s="232"/>
      <c r="G55" s="14">
        <v>48</v>
      </c>
      <c r="H55" s="22">
        <v>0</v>
      </c>
      <c r="I55" s="22">
        <v>0</v>
      </c>
    </row>
    <row r="56" spans="1:9" ht="12.75" customHeight="1" x14ac:dyDescent="0.2">
      <c r="A56" s="232" t="s">
        <v>50</v>
      </c>
      <c r="B56" s="232"/>
      <c r="C56" s="232"/>
      <c r="D56" s="232"/>
      <c r="E56" s="232"/>
      <c r="F56" s="232"/>
      <c r="G56" s="14">
        <v>49</v>
      </c>
      <c r="H56" s="22">
        <v>233911029</v>
      </c>
      <c r="I56" s="22">
        <v>248896611</v>
      </c>
    </row>
    <row r="57" spans="1:9" ht="12.75" customHeight="1" x14ac:dyDescent="0.2">
      <c r="A57" s="232" t="s">
        <v>51</v>
      </c>
      <c r="B57" s="232"/>
      <c r="C57" s="232"/>
      <c r="D57" s="232"/>
      <c r="E57" s="232"/>
      <c r="F57" s="232"/>
      <c r="G57" s="14">
        <v>50</v>
      </c>
      <c r="H57" s="22">
        <v>74871</v>
      </c>
      <c r="I57" s="22">
        <v>374365</v>
      </c>
    </row>
    <row r="58" spans="1:9" ht="12.75" customHeight="1" x14ac:dyDescent="0.2">
      <c r="A58" s="232" t="s">
        <v>52</v>
      </c>
      <c r="B58" s="232"/>
      <c r="C58" s="232"/>
      <c r="D58" s="232"/>
      <c r="E58" s="232"/>
      <c r="F58" s="232"/>
      <c r="G58" s="14">
        <v>51</v>
      </c>
      <c r="H58" s="22">
        <v>15013906</v>
      </c>
      <c r="I58" s="22">
        <v>12935212</v>
      </c>
    </row>
    <row r="59" spans="1:9" ht="12.75" customHeight="1" x14ac:dyDescent="0.2">
      <c r="A59" s="232" t="s">
        <v>53</v>
      </c>
      <c r="B59" s="232"/>
      <c r="C59" s="232"/>
      <c r="D59" s="232"/>
      <c r="E59" s="232"/>
      <c r="F59" s="232"/>
      <c r="G59" s="14">
        <v>52</v>
      </c>
      <c r="H59" s="22">
        <v>183026745</v>
      </c>
      <c r="I59" s="22">
        <v>179105636</v>
      </c>
    </row>
    <row r="60" spans="1:9" ht="12.75" customHeight="1" x14ac:dyDescent="0.2">
      <c r="A60" s="236" t="s">
        <v>54</v>
      </c>
      <c r="B60" s="236"/>
      <c r="C60" s="236"/>
      <c r="D60" s="236"/>
      <c r="E60" s="236"/>
      <c r="F60" s="236"/>
      <c r="G60" s="15">
        <v>53</v>
      </c>
      <c r="H60" s="23">
        <f>SUM(H61:H69)</f>
        <v>10133765</v>
      </c>
      <c r="I60" s="23">
        <f>SUM(I61:I69)</f>
        <v>1835865</v>
      </c>
    </row>
    <row r="61" spans="1:9" ht="12.75" customHeight="1" x14ac:dyDescent="0.2">
      <c r="A61" s="232" t="s">
        <v>23</v>
      </c>
      <c r="B61" s="232"/>
      <c r="C61" s="232"/>
      <c r="D61" s="232"/>
      <c r="E61" s="232"/>
      <c r="F61" s="232"/>
      <c r="G61" s="14">
        <v>54</v>
      </c>
      <c r="H61" s="22">
        <v>0</v>
      </c>
      <c r="I61" s="22">
        <v>0</v>
      </c>
    </row>
    <row r="62" spans="1:9" ht="27.6" customHeight="1" x14ac:dyDescent="0.2">
      <c r="A62" s="232" t="s">
        <v>24</v>
      </c>
      <c r="B62" s="232"/>
      <c r="C62" s="232"/>
      <c r="D62" s="232"/>
      <c r="E62" s="232"/>
      <c r="F62" s="232"/>
      <c r="G62" s="14">
        <v>55</v>
      </c>
      <c r="H62" s="22">
        <v>0</v>
      </c>
      <c r="I62" s="22">
        <v>0</v>
      </c>
    </row>
    <row r="63" spans="1:9" ht="12.75" customHeight="1" x14ac:dyDescent="0.2">
      <c r="A63" s="232" t="s">
        <v>25</v>
      </c>
      <c r="B63" s="232"/>
      <c r="C63" s="232"/>
      <c r="D63" s="232"/>
      <c r="E63" s="232"/>
      <c r="F63" s="232"/>
      <c r="G63" s="14">
        <v>56</v>
      </c>
      <c r="H63" s="22">
        <v>0</v>
      </c>
      <c r="I63" s="22">
        <v>0</v>
      </c>
    </row>
    <row r="64" spans="1:9" ht="25.9" customHeight="1" x14ac:dyDescent="0.2">
      <c r="A64" s="232" t="s">
        <v>55</v>
      </c>
      <c r="B64" s="232"/>
      <c r="C64" s="232"/>
      <c r="D64" s="232"/>
      <c r="E64" s="232"/>
      <c r="F64" s="232"/>
      <c r="G64" s="14">
        <v>57</v>
      </c>
      <c r="H64" s="22">
        <v>0</v>
      </c>
      <c r="I64" s="22">
        <v>0</v>
      </c>
    </row>
    <row r="65" spans="1:9" ht="21.6" customHeight="1" x14ac:dyDescent="0.2">
      <c r="A65" s="232" t="s">
        <v>27</v>
      </c>
      <c r="B65" s="232"/>
      <c r="C65" s="232"/>
      <c r="D65" s="232"/>
      <c r="E65" s="232"/>
      <c r="F65" s="232"/>
      <c r="G65" s="14">
        <v>58</v>
      </c>
      <c r="H65" s="22">
        <v>0</v>
      </c>
      <c r="I65" s="22">
        <v>0</v>
      </c>
    </row>
    <row r="66" spans="1:9" ht="21.6" customHeight="1" x14ac:dyDescent="0.2">
      <c r="A66" s="232" t="s">
        <v>28</v>
      </c>
      <c r="B66" s="232"/>
      <c r="C66" s="232"/>
      <c r="D66" s="232"/>
      <c r="E66" s="232"/>
      <c r="F66" s="232"/>
      <c r="G66" s="14">
        <v>59</v>
      </c>
      <c r="H66" s="22">
        <v>0</v>
      </c>
      <c r="I66" s="22">
        <v>0</v>
      </c>
    </row>
    <row r="67" spans="1:9" ht="12.75" customHeight="1" x14ac:dyDescent="0.2">
      <c r="A67" s="232" t="s">
        <v>29</v>
      </c>
      <c r="B67" s="232"/>
      <c r="C67" s="232"/>
      <c r="D67" s="232"/>
      <c r="E67" s="232"/>
      <c r="F67" s="232"/>
      <c r="G67" s="14">
        <v>60</v>
      </c>
      <c r="H67" s="22">
        <v>0</v>
      </c>
      <c r="I67" s="22">
        <v>0</v>
      </c>
    </row>
    <row r="68" spans="1:9" ht="12.75" customHeight="1" x14ac:dyDescent="0.2">
      <c r="A68" s="232" t="s">
        <v>30</v>
      </c>
      <c r="B68" s="232"/>
      <c r="C68" s="232"/>
      <c r="D68" s="232"/>
      <c r="E68" s="232"/>
      <c r="F68" s="232"/>
      <c r="G68" s="14">
        <v>61</v>
      </c>
      <c r="H68" s="22">
        <v>10133765</v>
      </c>
      <c r="I68" s="22">
        <v>1835865</v>
      </c>
    </row>
    <row r="69" spans="1:9" ht="12.75" customHeight="1" x14ac:dyDescent="0.2">
      <c r="A69" s="232" t="s">
        <v>56</v>
      </c>
      <c r="B69" s="232"/>
      <c r="C69" s="232"/>
      <c r="D69" s="232"/>
      <c r="E69" s="232"/>
      <c r="F69" s="232"/>
      <c r="G69" s="14">
        <v>62</v>
      </c>
      <c r="H69" s="22">
        <v>0</v>
      </c>
      <c r="I69" s="22">
        <v>0</v>
      </c>
    </row>
    <row r="70" spans="1:9" ht="12.75" customHeight="1" x14ac:dyDescent="0.2">
      <c r="A70" s="232" t="s">
        <v>57</v>
      </c>
      <c r="B70" s="232"/>
      <c r="C70" s="232"/>
      <c r="D70" s="232"/>
      <c r="E70" s="232"/>
      <c r="F70" s="232"/>
      <c r="G70" s="14">
        <v>63</v>
      </c>
      <c r="H70" s="22">
        <v>64100131</v>
      </c>
      <c r="I70" s="22">
        <v>57841635</v>
      </c>
    </row>
    <row r="71" spans="1:9" ht="12.75" customHeight="1" x14ac:dyDescent="0.2">
      <c r="A71" s="233" t="s">
        <v>58</v>
      </c>
      <c r="B71" s="233"/>
      <c r="C71" s="233"/>
      <c r="D71" s="233"/>
      <c r="E71" s="233"/>
      <c r="F71" s="233"/>
      <c r="G71" s="14">
        <v>64</v>
      </c>
      <c r="H71" s="22">
        <v>14389006</v>
      </c>
      <c r="I71" s="22">
        <v>6273835</v>
      </c>
    </row>
    <row r="72" spans="1:9" ht="12.75" customHeight="1" x14ac:dyDescent="0.2">
      <c r="A72" s="234" t="s">
        <v>305</v>
      </c>
      <c r="B72" s="234"/>
      <c r="C72" s="234"/>
      <c r="D72" s="234"/>
      <c r="E72" s="234"/>
      <c r="F72" s="234"/>
      <c r="G72" s="15">
        <v>65</v>
      </c>
      <c r="H72" s="23">
        <f>H8+H9+H44+H71</f>
        <v>923021126</v>
      </c>
      <c r="I72" s="23">
        <f>I8+I9+I44+I71</f>
        <v>1319484366</v>
      </c>
    </row>
    <row r="73" spans="1:9" ht="12.75" customHeight="1" x14ac:dyDescent="0.2">
      <c r="A73" s="233" t="s">
        <v>59</v>
      </c>
      <c r="B73" s="233"/>
      <c r="C73" s="233"/>
      <c r="D73" s="233"/>
      <c r="E73" s="233"/>
      <c r="F73" s="233"/>
      <c r="G73" s="14">
        <v>66</v>
      </c>
      <c r="H73" s="22">
        <v>449171244</v>
      </c>
      <c r="I73" s="22">
        <v>436113026</v>
      </c>
    </row>
    <row r="74" spans="1:9" x14ac:dyDescent="0.2">
      <c r="A74" s="237" t="s">
        <v>60</v>
      </c>
      <c r="B74" s="238"/>
      <c r="C74" s="238"/>
      <c r="D74" s="238"/>
      <c r="E74" s="238"/>
      <c r="F74" s="238"/>
      <c r="G74" s="238"/>
      <c r="H74" s="238"/>
      <c r="I74" s="238"/>
    </row>
    <row r="75" spans="1:9" ht="12.75" customHeight="1" x14ac:dyDescent="0.2">
      <c r="A75" s="234" t="s">
        <v>355</v>
      </c>
      <c r="B75" s="234"/>
      <c r="C75" s="234"/>
      <c r="D75" s="234"/>
      <c r="E75" s="234"/>
      <c r="F75" s="234"/>
      <c r="G75" s="15">
        <v>67</v>
      </c>
      <c r="H75" s="100">
        <f>H76+H77+H78+H84+H85+H91+H94+H97</f>
        <v>54749610</v>
      </c>
      <c r="I75" s="100">
        <f>I76+I77+I78+I84+I85+I91+I94+I97</f>
        <v>487599966</v>
      </c>
    </row>
    <row r="76" spans="1:9" ht="12.75" customHeight="1" x14ac:dyDescent="0.2">
      <c r="A76" s="232" t="s">
        <v>61</v>
      </c>
      <c r="B76" s="232"/>
      <c r="C76" s="232"/>
      <c r="D76" s="232"/>
      <c r="E76" s="232"/>
      <c r="F76" s="232"/>
      <c r="G76" s="14">
        <v>68</v>
      </c>
      <c r="H76" s="22">
        <v>247193050</v>
      </c>
      <c r="I76" s="22">
        <v>412471930</v>
      </c>
    </row>
    <row r="77" spans="1:9" ht="12.75" customHeight="1" x14ac:dyDescent="0.2">
      <c r="A77" s="232" t="s">
        <v>62</v>
      </c>
      <c r="B77" s="232"/>
      <c r="C77" s="232"/>
      <c r="D77" s="232"/>
      <c r="E77" s="232"/>
      <c r="F77" s="232"/>
      <c r="G77" s="14">
        <v>69</v>
      </c>
      <c r="H77" s="22">
        <v>86141670</v>
      </c>
      <c r="I77" s="22">
        <v>0</v>
      </c>
    </row>
    <row r="78" spans="1:9" ht="12.75" customHeight="1" x14ac:dyDescent="0.2">
      <c r="A78" s="236" t="s">
        <v>63</v>
      </c>
      <c r="B78" s="236"/>
      <c r="C78" s="236"/>
      <c r="D78" s="236"/>
      <c r="E78" s="236"/>
      <c r="F78" s="236"/>
      <c r="G78" s="15">
        <v>70</v>
      </c>
      <c r="H78" s="100">
        <f>SUM(H79:H83)</f>
        <v>74182289</v>
      </c>
      <c r="I78" s="100">
        <f>SUM(I79:I83)</f>
        <v>30213030</v>
      </c>
    </row>
    <row r="79" spans="1:9" ht="12.75" customHeight="1" x14ac:dyDescent="0.2">
      <c r="A79" s="232" t="s">
        <v>64</v>
      </c>
      <c r="B79" s="232"/>
      <c r="C79" s="232"/>
      <c r="D79" s="232"/>
      <c r="E79" s="232"/>
      <c r="F79" s="232"/>
      <c r="G79" s="14">
        <v>71</v>
      </c>
      <c r="H79" s="22">
        <v>11652410</v>
      </c>
      <c r="I79" s="22">
        <v>165810</v>
      </c>
    </row>
    <row r="80" spans="1:9" ht="12.75" customHeight="1" x14ac:dyDescent="0.2">
      <c r="A80" s="232" t="s">
        <v>65</v>
      </c>
      <c r="B80" s="232"/>
      <c r="C80" s="232"/>
      <c r="D80" s="232"/>
      <c r="E80" s="232"/>
      <c r="F80" s="232"/>
      <c r="G80" s="14">
        <v>72</v>
      </c>
      <c r="H80" s="22">
        <v>8465950</v>
      </c>
      <c r="I80" s="22">
        <v>8465522</v>
      </c>
    </row>
    <row r="81" spans="1:9" ht="12.75" customHeight="1" x14ac:dyDescent="0.2">
      <c r="A81" s="232" t="s">
        <v>66</v>
      </c>
      <c r="B81" s="232"/>
      <c r="C81" s="232"/>
      <c r="D81" s="232"/>
      <c r="E81" s="232"/>
      <c r="F81" s="232"/>
      <c r="G81" s="14">
        <v>73</v>
      </c>
      <c r="H81" s="22">
        <v>-8465950</v>
      </c>
      <c r="I81" s="22">
        <v>-8465522</v>
      </c>
    </row>
    <row r="82" spans="1:9" ht="12.75" customHeight="1" x14ac:dyDescent="0.2">
      <c r="A82" s="232" t="s">
        <v>67</v>
      </c>
      <c r="B82" s="232"/>
      <c r="C82" s="232"/>
      <c r="D82" s="232"/>
      <c r="E82" s="232"/>
      <c r="F82" s="232"/>
      <c r="G82" s="14">
        <v>74</v>
      </c>
      <c r="H82" s="22">
        <v>32188407</v>
      </c>
      <c r="I82" s="22">
        <v>0</v>
      </c>
    </row>
    <row r="83" spans="1:9" ht="12.75" customHeight="1" x14ac:dyDescent="0.2">
      <c r="A83" s="232" t="s">
        <v>68</v>
      </c>
      <c r="B83" s="232"/>
      <c r="C83" s="232"/>
      <c r="D83" s="232"/>
      <c r="E83" s="232"/>
      <c r="F83" s="232"/>
      <c r="G83" s="14">
        <v>75</v>
      </c>
      <c r="H83" s="22">
        <v>30341472</v>
      </c>
      <c r="I83" s="22">
        <v>30047220</v>
      </c>
    </row>
    <row r="84" spans="1:9" ht="12.75" customHeight="1" x14ac:dyDescent="0.2">
      <c r="A84" s="235" t="s">
        <v>69</v>
      </c>
      <c r="B84" s="235"/>
      <c r="C84" s="235"/>
      <c r="D84" s="235"/>
      <c r="E84" s="235"/>
      <c r="F84" s="235"/>
      <c r="G84" s="93">
        <v>76</v>
      </c>
      <c r="H84" s="94">
        <v>40706979</v>
      </c>
      <c r="I84" s="94">
        <v>43208115</v>
      </c>
    </row>
    <row r="85" spans="1:9" ht="12.75" customHeight="1" x14ac:dyDescent="0.2">
      <c r="A85" s="236" t="s">
        <v>447</v>
      </c>
      <c r="B85" s="236"/>
      <c r="C85" s="236"/>
      <c r="D85" s="236"/>
      <c r="E85" s="236"/>
      <c r="F85" s="236"/>
      <c r="G85" s="15">
        <v>77</v>
      </c>
      <c r="H85" s="23">
        <f>H86+H87+H88+H89+H90</f>
        <v>0</v>
      </c>
      <c r="I85" s="23">
        <f>I86+I87+I88+I89+I90</f>
        <v>0</v>
      </c>
    </row>
    <row r="86" spans="1:9" ht="25.5" customHeight="1" x14ac:dyDescent="0.2">
      <c r="A86" s="232" t="s">
        <v>448</v>
      </c>
      <c r="B86" s="232"/>
      <c r="C86" s="232"/>
      <c r="D86" s="232"/>
      <c r="E86" s="232"/>
      <c r="F86" s="232"/>
      <c r="G86" s="14">
        <v>78</v>
      </c>
      <c r="H86" s="22">
        <v>0</v>
      </c>
      <c r="I86" s="22">
        <v>0</v>
      </c>
    </row>
    <row r="87" spans="1:9" ht="12.75" customHeight="1" x14ac:dyDescent="0.2">
      <c r="A87" s="232" t="s">
        <v>70</v>
      </c>
      <c r="B87" s="232"/>
      <c r="C87" s="232"/>
      <c r="D87" s="232"/>
      <c r="E87" s="232"/>
      <c r="F87" s="232"/>
      <c r="G87" s="14">
        <v>79</v>
      </c>
      <c r="H87" s="22">
        <v>0</v>
      </c>
      <c r="I87" s="22">
        <v>0</v>
      </c>
    </row>
    <row r="88" spans="1:9" ht="12.75" customHeight="1" x14ac:dyDescent="0.2">
      <c r="A88" s="232" t="s">
        <v>71</v>
      </c>
      <c r="B88" s="232"/>
      <c r="C88" s="232"/>
      <c r="D88" s="232"/>
      <c r="E88" s="232"/>
      <c r="F88" s="232"/>
      <c r="G88" s="14">
        <v>80</v>
      </c>
      <c r="H88" s="22">
        <v>0</v>
      </c>
      <c r="I88" s="22">
        <v>0</v>
      </c>
    </row>
    <row r="89" spans="1:9" ht="12.75" customHeight="1" x14ac:dyDescent="0.2">
      <c r="A89" s="232" t="s">
        <v>351</v>
      </c>
      <c r="B89" s="232"/>
      <c r="C89" s="232"/>
      <c r="D89" s="232"/>
      <c r="E89" s="232"/>
      <c r="F89" s="232"/>
      <c r="G89" s="14">
        <v>81</v>
      </c>
      <c r="H89" s="22">
        <v>0</v>
      </c>
      <c r="I89" s="22">
        <v>0</v>
      </c>
    </row>
    <row r="90" spans="1:9" ht="12.75" customHeight="1" x14ac:dyDescent="0.2">
      <c r="A90" s="232" t="s">
        <v>352</v>
      </c>
      <c r="B90" s="232"/>
      <c r="C90" s="232"/>
      <c r="D90" s="232"/>
      <c r="E90" s="232"/>
      <c r="F90" s="232"/>
      <c r="G90" s="14">
        <v>82</v>
      </c>
      <c r="H90" s="22">
        <v>0</v>
      </c>
      <c r="I90" s="22">
        <v>0</v>
      </c>
    </row>
    <row r="91" spans="1:9" ht="12.75" customHeight="1" x14ac:dyDescent="0.2">
      <c r="A91" s="236" t="s">
        <v>353</v>
      </c>
      <c r="B91" s="236"/>
      <c r="C91" s="236"/>
      <c r="D91" s="236"/>
      <c r="E91" s="236"/>
      <c r="F91" s="236"/>
      <c r="G91" s="15">
        <v>83</v>
      </c>
      <c r="H91" s="23">
        <f>H92-H93</f>
        <v>-365957988</v>
      </c>
      <c r="I91" s="23">
        <f>I92-I93</f>
        <v>-18936581</v>
      </c>
    </row>
    <row r="92" spans="1:9" ht="12.75" customHeight="1" x14ac:dyDescent="0.2">
      <c r="A92" s="232" t="s">
        <v>72</v>
      </c>
      <c r="B92" s="232"/>
      <c r="C92" s="232"/>
      <c r="D92" s="232"/>
      <c r="E92" s="232"/>
      <c r="F92" s="232"/>
      <c r="G92" s="14">
        <v>84</v>
      </c>
      <c r="H92" s="22">
        <v>0</v>
      </c>
      <c r="I92" s="22">
        <v>0</v>
      </c>
    </row>
    <row r="93" spans="1:9" ht="12.75" customHeight="1" x14ac:dyDescent="0.2">
      <c r="A93" s="232" t="s">
        <v>73</v>
      </c>
      <c r="B93" s="232"/>
      <c r="C93" s="232"/>
      <c r="D93" s="232"/>
      <c r="E93" s="232"/>
      <c r="F93" s="232"/>
      <c r="G93" s="14">
        <v>85</v>
      </c>
      <c r="H93" s="22">
        <v>365957988</v>
      </c>
      <c r="I93" s="22">
        <v>18936581</v>
      </c>
    </row>
    <row r="94" spans="1:9" ht="12.75" customHeight="1" x14ac:dyDescent="0.2">
      <c r="A94" s="236" t="s">
        <v>354</v>
      </c>
      <c r="B94" s="236"/>
      <c r="C94" s="236"/>
      <c r="D94" s="236"/>
      <c r="E94" s="236"/>
      <c r="F94" s="236"/>
      <c r="G94" s="15">
        <v>86</v>
      </c>
      <c r="H94" s="23">
        <f>H95-H96</f>
        <v>-27516390</v>
      </c>
      <c r="I94" s="23">
        <f>I95-I96</f>
        <v>20643472</v>
      </c>
    </row>
    <row r="95" spans="1:9" ht="12.75" customHeight="1" x14ac:dyDescent="0.2">
      <c r="A95" s="232" t="s">
        <v>74</v>
      </c>
      <c r="B95" s="232"/>
      <c r="C95" s="232"/>
      <c r="D95" s="232"/>
      <c r="E95" s="232"/>
      <c r="F95" s="232"/>
      <c r="G95" s="14">
        <v>87</v>
      </c>
      <c r="H95" s="22">
        <v>0</v>
      </c>
      <c r="I95" s="22">
        <v>20643472</v>
      </c>
    </row>
    <row r="96" spans="1:9" ht="12.75" customHeight="1" x14ac:dyDescent="0.2">
      <c r="A96" s="232" t="s">
        <v>75</v>
      </c>
      <c r="B96" s="232"/>
      <c r="C96" s="232"/>
      <c r="D96" s="232"/>
      <c r="E96" s="232"/>
      <c r="F96" s="232"/>
      <c r="G96" s="14">
        <v>88</v>
      </c>
      <c r="H96" s="22">
        <v>27516390</v>
      </c>
      <c r="I96" s="22">
        <v>0</v>
      </c>
    </row>
    <row r="97" spans="1:9" ht="12.75" customHeight="1" x14ac:dyDescent="0.2">
      <c r="A97" s="232" t="s">
        <v>76</v>
      </c>
      <c r="B97" s="232"/>
      <c r="C97" s="232"/>
      <c r="D97" s="232"/>
      <c r="E97" s="232"/>
      <c r="F97" s="232"/>
      <c r="G97" s="14">
        <v>89</v>
      </c>
      <c r="H97" s="22">
        <v>0</v>
      </c>
      <c r="I97" s="22">
        <v>0</v>
      </c>
    </row>
    <row r="98" spans="1:9" ht="12.75" customHeight="1" x14ac:dyDescent="0.2">
      <c r="A98" s="234" t="s">
        <v>356</v>
      </c>
      <c r="B98" s="234"/>
      <c r="C98" s="234"/>
      <c r="D98" s="234"/>
      <c r="E98" s="234"/>
      <c r="F98" s="234"/>
      <c r="G98" s="15">
        <v>90</v>
      </c>
      <c r="H98" s="23">
        <f>SUM(H99:H104)</f>
        <v>33361333</v>
      </c>
      <c r="I98" s="23">
        <f>SUM(I99:I104)</f>
        <v>29636360</v>
      </c>
    </row>
    <row r="99" spans="1:9" ht="12.75" customHeight="1" x14ac:dyDescent="0.2">
      <c r="A99" s="232" t="s">
        <v>77</v>
      </c>
      <c r="B99" s="232"/>
      <c r="C99" s="232"/>
      <c r="D99" s="232"/>
      <c r="E99" s="232"/>
      <c r="F99" s="232"/>
      <c r="G99" s="14">
        <v>91</v>
      </c>
      <c r="H99" s="22">
        <v>6854727</v>
      </c>
      <c r="I99" s="22">
        <v>6590582</v>
      </c>
    </row>
    <row r="100" spans="1:9" ht="12.75" customHeight="1" x14ac:dyDescent="0.2">
      <c r="A100" s="232" t="s">
        <v>78</v>
      </c>
      <c r="B100" s="232"/>
      <c r="C100" s="232"/>
      <c r="D100" s="232"/>
      <c r="E100" s="232"/>
      <c r="F100" s="232"/>
      <c r="G100" s="14">
        <v>92</v>
      </c>
      <c r="H100" s="22">
        <v>0</v>
      </c>
      <c r="I100" s="22">
        <v>0</v>
      </c>
    </row>
    <row r="101" spans="1:9" ht="12.75" customHeight="1" x14ac:dyDescent="0.2">
      <c r="A101" s="232" t="s">
        <v>79</v>
      </c>
      <c r="B101" s="232"/>
      <c r="C101" s="232"/>
      <c r="D101" s="232"/>
      <c r="E101" s="232"/>
      <c r="F101" s="232"/>
      <c r="G101" s="14">
        <v>93</v>
      </c>
      <c r="H101" s="22">
        <v>24279514</v>
      </c>
      <c r="I101" s="22">
        <v>23045778</v>
      </c>
    </row>
    <row r="102" spans="1:9" ht="12.75" customHeight="1" x14ac:dyDescent="0.2">
      <c r="A102" s="232" t="s">
        <v>80</v>
      </c>
      <c r="B102" s="232"/>
      <c r="C102" s="232"/>
      <c r="D102" s="232"/>
      <c r="E102" s="232"/>
      <c r="F102" s="232"/>
      <c r="G102" s="14">
        <v>94</v>
      </c>
      <c r="H102" s="22">
        <v>0</v>
      </c>
      <c r="I102" s="22">
        <v>0</v>
      </c>
    </row>
    <row r="103" spans="1:9" ht="12.75" customHeight="1" x14ac:dyDescent="0.2">
      <c r="A103" s="232" t="s">
        <v>81</v>
      </c>
      <c r="B103" s="232"/>
      <c r="C103" s="232"/>
      <c r="D103" s="232"/>
      <c r="E103" s="232"/>
      <c r="F103" s="232"/>
      <c r="G103" s="14">
        <v>95</v>
      </c>
      <c r="H103" s="22">
        <v>0</v>
      </c>
      <c r="I103" s="22">
        <v>0</v>
      </c>
    </row>
    <row r="104" spans="1:9" ht="12.75" customHeight="1" x14ac:dyDescent="0.2">
      <c r="A104" s="232" t="s">
        <v>82</v>
      </c>
      <c r="B104" s="232"/>
      <c r="C104" s="232"/>
      <c r="D104" s="232"/>
      <c r="E104" s="232"/>
      <c r="F104" s="232"/>
      <c r="G104" s="14">
        <v>96</v>
      </c>
      <c r="H104" s="22">
        <v>2227092</v>
      </c>
      <c r="I104" s="22">
        <v>0</v>
      </c>
    </row>
    <row r="105" spans="1:9" ht="12.75" customHeight="1" x14ac:dyDescent="0.2">
      <c r="A105" s="234" t="s">
        <v>357</v>
      </c>
      <c r="B105" s="234"/>
      <c r="C105" s="234"/>
      <c r="D105" s="234"/>
      <c r="E105" s="234"/>
      <c r="F105" s="234"/>
      <c r="G105" s="15">
        <v>97</v>
      </c>
      <c r="H105" s="23">
        <f>SUM(H106:H116)</f>
        <v>285300252</v>
      </c>
      <c r="I105" s="23">
        <f>SUM(I106:I116)</f>
        <v>70006616</v>
      </c>
    </row>
    <row r="106" spans="1:9" ht="12.75" customHeight="1" x14ac:dyDescent="0.2">
      <c r="A106" s="232" t="s">
        <v>83</v>
      </c>
      <c r="B106" s="232"/>
      <c r="C106" s="232"/>
      <c r="D106" s="232"/>
      <c r="E106" s="232"/>
      <c r="F106" s="232"/>
      <c r="G106" s="14">
        <v>98</v>
      </c>
      <c r="H106" s="22">
        <v>0</v>
      </c>
      <c r="I106" s="22">
        <v>0</v>
      </c>
    </row>
    <row r="107" spans="1:9" ht="24.6" customHeight="1" x14ac:dyDescent="0.2">
      <c r="A107" s="232" t="s">
        <v>84</v>
      </c>
      <c r="B107" s="232"/>
      <c r="C107" s="232"/>
      <c r="D107" s="232"/>
      <c r="E107" s="232"/>
      <c r="F107" s="232"/>
      <c r="G107" s="14">
        <v>99</v>
      </c>
      <c r="H107" s="22">
        <v>0</v>
      </c>
      <c r="I107" s="22">
        <v>0</v>
      </c>
    </row>
    <row r="108" spans="1:9" ht="12.75" customHeight="1" x14ac:dyDescent="0.2">
      <c r="A108" s="232" t="s">
        <v>85</v>
      </c>
      <c r="B108" s="232"/>
      <c r="C108" s="232"/>
      <c r="D108" s="232"/>
      <c r="E108" s="232"/>
      <c r="F108" s="232"/>
      <c r="G108" s="14">
        <v>100</v>
      </c>
      <c r="H108" s="22">
        <v>0</v>
      </c>
      <c r="I108" s="22">
        <v>0</v>
      </c>
    </row>
    <row r="109" spans="1:9" ht="21.6" customHeight="1" x14ac:dyDescent="0.2">
      <c r="A109" s="232" t="s">
        <v>86</v>
      </c>
      <c r="B109" s="232"/>
      <c r="C109" s="232"/>
      <c r="D109" s="232"/>
      <c r="E109" s="232"/>
      <c r="F109" s="232"/>
      <c r="G109" s="14">
        <v>101</v>
      </c>
      <c r="H109" s="22">
        <v>0</v>
      </c>
      <c r="I109" s="22">
        <v>0</v>
      </c>
    </row>
    <row r="110" spans="1:9" ht="12.75" customHeight="1" x14ac:dyDescent="0.2">
      <c r="A110" s="232" t="s">
        <v>87</v>
      </c>
      <c r="B110" s="232"/>
      <c r="C110" s="232"/>
      <c r="D110" s="232"/>
      <c r="E110" s="232"/>
      <c r="F110" s="232"/>
      <c r="G110" s="14">
        <v>102</v>
      </c>
      <c r="H110" s="22">
        <v>0</v>
      </c>
      <c r="I110" s="22">
        <v>0</v>
      </c>
    </row>
    <row r="111" spans="1:9" ht="12.75" customHeight="1" x14ac:dyDescent="0.2">
      <c r="A111" s="232" t="s">
        <v>88</v>
      </c>
      <c r="B111" s="232"/>
      <c r="C111" s="232"/>
      <c r="D111" s="232"/>
      <c r="E111" s="232"/>
      <c r="F111" s="232"/>
      <c r="G111" s="14">
        <v>103</v>
      </c>
      <c r="H111" s="22">
        <v>231261229</v>
      </c>
      <c r="I111" s="22">
        <v>47473410</v>
      </c>
    </row>
    <row r="112" spans="1:9" ht="12.75" customHeight="1" x14ac:dyDescent="0.2">
      <c r="A112" s="232" t="s">
        <v>89</v>
      </c>
      <c r="B112" s="232"/>
      <c r="C112" s="232"/>
      <c r="D112" s="232"/>
      <c r="E112" s="232"/>
      <c r="F112" s="232"/>
      <c r="G112" s="14">
        <v>104</v>
      </c>
      <c r="H112" s="22">
        <v>0</v>
      </c>
      <c r="I112" s="22">
        <v>0</v>
      </c>
    </row>
    <row r="113" spans="1:9" ht="12.75" customHeight="1" x14ac:dyDescent="0.2">
      <c r="A113" s="232" t="s">
        <v>90</v>
      </c>
      <c r="B113" s="232"/>
      <c r="C113" s="232"/>
      <c r="D113" s="232"/>
      <c r="E113" s="232"/>
      <c r="F113" s="232"/>
      <c r="G113" s="14">
        <v>105</v>
      </c>
      <c r="H113" s="22">
        <v>1094</v>
      </c>
      <c r="I113" s="22">
        <v>39232</v>
      </c>
    </row>
    <row r="114" spans="1:9" ht="12.75" customHeight="1" x14ac:dyDescent="0.2">
      <c r="A114" s="232" t="s">
        <v>91</v>
      </c>
      <c r="B114" s="232"/>
      <c r="C114" s="232"/>
      <c r="D114" s="232"/>
      <c r="E114" s="232"/>
      <c r="F114" s="232"/>
      <c r="G114" s="14">
        <v>106</v>
      </c>
      <c r="H114" s="22">
        <v>45102251</v>
      </c>
      <c r="I114" s="22">
        <v>13009266</v>
      </c>
    </row>
    <row r="115" spans="1:9" ht="12.75" customHeight="1" x14ac:dyDescent="0.2">
      <c r="A115" s="232" t="s">
        <v>92</v>
      </c>
      <c r="B115" s="232"/>
      <c r="C115" s="232"/>
      <c r="D115" s="232"/>
      <c r="E115" s="232"/>
      <c r="F115" s="232"/>
      <c r="G115" s="14">
        <v>107</v>
      </c>
      <c r="H115" s="22">
        <v>0</v>
      </c>
      <c r="I115" s="22">
        <v>0</v>
      </c>
    </row>
    <row r="116" spans="1:9" ht="12.75" customHeight="1" x14ac:dyDescent="0.2">
      <c r="A116" s="232" t="s">
        <v>93</v>
      </c>
      <c r="B116" s="232"/>
      <c r="C116" s="232"/>
      <c r="D116" s="232"/>
      <c r="E116" s="232"/>
      <c r="F116" s="232"/>
      <c r="G116" s="14">
        <v>108</v>
      </c>
      <c r="H116" s="22">
        <v>8935678</v>
      </c>
      <c r="I116" s="22">
        <v>9484708</v>
      </c>
    </row>
    <row r="117" spans="1:9" ht="12.75" customHeight="1" x14ac:dyDescent="0.2">
      <c r="A117" s="234" t="s">
        <v>358</v>
      </c>
      <c r="B117" s="234"/>
      <c r="C117" s="234"/>
      <c r="D117" s="234"/>
      <c r="E117" s="234"/>
      <c r="F117" s="234"/>
      <c r="G117" s="15">
        <v>109</v>
      </c>
      <c r="H117" s="23">
        <f>SUM(H118:H131)</f>
        <v>505811254</v>
      </c>
      <c r="I117" s="23">
        <f>SUM(I118:I131)</f>
        <v>688675157</v>
      </c>
    </row>
    <row r="118" spans="1:9" ht="12.75" customHeight="1" x14ac:dyDescent="0.2">
      <c r="A118" s="232" t="s">
        <v>83</v>
      </c>
      <c r="B118" s="232"/>
      <c r="C118" s="232"/>
      <c r="D118" s="232"/>
      <c r="E118" s="232"/>
      <c r="F118" s="232"/>
      <c r="G118" s="14">
        <v>110</v>
      </c>
      <c r="H118" s="22">
        <v>0</v>
      </c>
      <c r="I118" s="22">
        <v>0</v>
      </c>
    </row>
    <row r="119" spans="1:9" ht="22.15" customHeight="1" x14ac:dyDescent="0.2">
      <c r="A119" s="232" t="s">
        <v>84</v>
      </c>
      <c r="B119" s="232"/>
      <c r="C119" s="232"/>
      <c r="D119" s="232"/>
      <c r="E119" s="232"/>
      <c r="F119" s="232"/>
      <c r="G119" s="14">
        <v>111</v>
      </c>
      <c r="H119" s="22">
        <v>0</v>
      </c>
      <c r="I119" s="22">
        <v>0</v>
      </c>
    </row>
    <row r="120" spans="1:9" ht="12.75" customHeight="1" x14ac:dyDescent="0.2">
      <c r="A120" s="232" t="s">
        <v>85</v>
      </c>
      <c r="B120" s="232"/>
      <c r="C120" s="232"/>
      <c r="D120" s="232"/>
      <c r="E120" s="232"/>
      <c r="F120" s="232"/>
      <c r="G120" s="14">
        <v>112</v>
      </c>
      <c r="H120" s="22">
        <v>0</v>
      </c>
      <c r="I120" s="22">
        <v>0</v>
      </c>
    </row>
    <row r="121" spans="1:9" ht="23.45" customHeight="1" x14ac:dyDescent="0.2">
      <c r="A121" s="232" t="s">
        <v>86</v>
      </c>
      <c r="B121" s="232"/>
      <c r="C121" s="232"/>
      <c r="D121" s="232"/>
      <c r="E121" s="232"/>
      <c r="F121" s="232"/>
      <c r="G121" s="14">
        <v>113</v>
      </c>
      <c r="H121" s="22">
        <v>0</v>
      </c>
      <c r="I121" s="22">
        <v>0</v>
      </c>
    </row>
    <row r="122" spans="1:9" ht="12.75" customHeight="1" x14ac:dyDescent="0.2">
      <c r="A122" s="232" t="s">
        <v>87</v>
      </c>
      <c r="B122" s="232"/>
      <c r="C122" s="232"/>
      <c r="D122" s="232"/>
      <c r="E122" s="232"/>
      <c r="F122" s="232"/>
      <c r="G122" s="14">
        <v>114</v>
      </c>
      <c r="H122" s="22">
        <v>0</v>
      </c>
      <c r="I122" s="22">
        <v>0</v>
      </c>
    </row>
    <row r="123" spans="1:9" ht="12.75" customHeight="1" x14ac:dyDescent="0.2">
      <c r="A123" s="232" t="s">
        <v>88</v>
      </c>
      <c r="B123" s="232"/>
      <c r="C123" s="232"/>
      <c r="D123" s="232"/>
      <c r="E123" s="232"/>
      <c r="F123" s="232"/>
      <c r="G123" s="14">
        <v>115</v>
      </c>
      <c r="H123" s="22">
        <v>92087638</v>
      </c>
      <c r="I123" s="22">
        <v>291859794</v>
      </c>
    </row>
    <row r="124" spans="1:9" ht="12.75" customHeight="1" x14ac:dyDescent="0.2">
      <c r="A124" s="232" t="s">
        <v>89</v>
      </c>
      <c r="B124" s="232"/>
      <c r="C124" s="232"/>
      <c r="D124" s="232"/>
      <c r="E124" s="232"/>
      <c r="F124" s="232"/>
      <c r="G124" s="14">
        <v>116</v>
      </c>
      <c r="H124" s="22">
        <v>96364935</v>
      </c>
      <c r="I124" s="22">
        <v>86275546</v>
      </c>
    </row>
    <row r="125" spans="1:9" ht="12.75" customHeight="1" x14ac:dyDescent="0.2">
      <c r="A125" s="232" t="s">
        <v>90</v>
      </c>
      <c r="B125" s="232"/>
      <c r="C125" s="232"/>
      <c r="D125" s="232"/>
      <c r="E125" s="232"/>
      <c r="F125" s="232"/>
      <c r="G125" s="14">
        <v>117</v>
      </c>
      <c r="H125" s="22">
        <v>189421699</v>
      </c>
      <c r="I125" s="22">
        <v>163522950</v>
      </c>
    </row>
    <row r="126" spans="1:9" x14ac:dyDescent="0.2">
      <c r="A126" s="232" t="s">
        <v>91</v>
      </c>
      <c r="B126" s="232"/>
      <c r="C126" s="232"/>
      <c r="D126" s="232"/>
      <c r="E126" s="232"/>
      <c r="F126" s="232"/>
      <c r="G126" s="14">
        <v>118</v>
      </c>
      <c r="H126" s="22">
        <v>1306512</v>
      </c>
      <c r="I126" s="22">
        <v>33068168</v>
      </c>
    </row>
    <row r="127" spans="1:9" x14ac:dyDescent="0.2">
      <c r="A127" s="232" t="s">
        <v>94</v>
      </c>
      <c r="B127" s="232"/>
      <c r="C127" s="232"/>
      <c r="D127" s="232"/>
      <c r="E127" s="232"/>
      <c r="F127" s="232"/>
      <c r="G127" s="14">
        <v>119</v>
      </c>
      <c r="H127" s="22">
        <v>37238701</v>
      </c>
      <c r="I127" s="22">
        <v>32045504</v>
      </c>
    </row>
    <row r="128" spans="1:9" x14ac:dyDescent="0.2">
      <c r="A128" s="232" t="s">
        <v>95</v>
      </c>
      <c r="B128" s="232"/>
      <c r="C128" s="232"/>
      <c r="D128" s="232"/>
      <c r="E128" s="232"/>
      <c r="F128" s="232"/>
      <c r="G128" s="14">
        <v>120</v>
      </c>
      <c r="H128" s="22">
        <v>52086476</v>
      </c>
      <c r="I128" s="22">
        <v>40684329</v>
      </c>
    </row>
    <row r="129" spans="1:9" x14ac:dyDescent="0.2">
      <c r="A129" s="232" t="s">
        <v>96</v>
      </c>
      <c r="B129" s="232"/>
      <c r="C129" s="232"/>
      <c r="D129" s="232"/>
      <c r="E129" s="232"/>
      <c r="F129" s="232"/>
      <c r="G129" s="14">
        <v>121</v>
      </c>
      <c r="H129" s="22">
        <v>100985</v>
      </c>
      <c r="I129" s="22">
        <v>100985</v>
      </c>
    </row>
    <row r="130" spans="1:9" x14ac:dyDescent="0.2">
      <c r="A130" s="232" t="s">
        <v>97</v>
      </c>
      <c r="B130" s="232"/>
      <c r="C130" s="232"/>
      <c r="D130" s="232"/>
      <c r="E130" s="232"/>
      <c r="F130" s="232"/>
      <c r="G130" s="14">
        <v>122</v>
      </c>
      <c r="H130" s="22">
        <v>2679451</v>
      </c>
      <c r="I130" s="22">
        <v>1814117</v>
      </c>
    </row>
    <row r="131" spans="1:9" x14ac:dyDescent="0.2">
      <c r="A131" s="232" t="s">
        <v>98</v>
      </c>
      <c r="B131" s="232"/>
      <c r="C131" s="232"/>
      <c r="D131" s="232"/>
      <c r="E131" s="232"/>
      <c r="F131" s="232"/>
      <c r="G131" s="14">
        <v>123</v>
      </c>
      <c r="H131" s="22">
        <v>34524857</v>
      </c>
      <c r="I131" s="22">
        <v>39303764</v>
      </c>
    </row>
    <row r="132" spans="1:9" ht="22.15" customHeight="1" x14ac:dyDescent="0.2">
      <c r="A132" s="233" t="s">
        <v>99</v>
      </c>
      <c r="B132" s="233"/>
      <c r="C132" s="233"/>
      <c r="D132" s="233"/>
      <c r="E132" s="233"/>
      <c r="F132" s="233"/>
      <c r="G132" s="14">
        <v>124</v>
      </c>
      <c r="H132" s="22">
        <v>43798677</v>
      </c>
      <c r="I132" s="22">
        <v>43566267</v>
      </c>
    </row>
    <row r="133" spans="1:9" ht="12.75" customHeight="1" x14ac:dyDescent="0.2">
      <c r="A133" s="234" t="s">
        <v>359</v>
      </c>
      <c r="B133" s="234"/>
      <c r="C133" s="234"/>
      <c r="D133" s="234"/>
      <c r="E133" s="234"/>
      <c r="F133" s="234"/>
      <c r="G133" s="15">
        <v>125</v>
      </c>
      <c r="H133" s="23">
        <f>H75+H98+H105+H117+H132</f>
        <v>923021126</v>
      </c>
      <c r="I133" s="23">
        <f>I75+I98+I105+I117+I132</f>
        <v>1319484366</v>
      </c>
    </row>
    <row r="134" spans="1:9" x14ac:dyDescent="0.2">
      <c r="A134" s="233" t="s">
        <v>100</v>
      </c>
      <c r="B134" s="233"/>
      <c r="C134" s="233"/>
      <c r="D134" s="233"/>
      <c r="E134" s="233"/>
      <c r="F134" s="233"/>
      <c r="G134" s="14">
        <v>126</v>
      </c>
      <c r="H134" s="22">
        <v>449171244</v>
      </c>
      <c r="I134" s="22">
        <v>436113026</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abSelected="1" topLeftCell="A62" zoomScaleNormal="100" zoomScaleSheetLayoutView="110" workbookViewId="0">
      <selection activeCell="I75" sqref="I75"/>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70" t="s">
        <v>102</v>
      </c>
      <c r="B1" s="271"/>
      <c r="C1" s="271"/>
      <c r="D1" s="271"/>
      <c r="E1" s="271"/>
      <c r="F1" s="271"/>
      <c r="G1" s="271"/>
      <c r="H1" s="271"/>
      <c r="I1" s="271"/>
    </row>
    <row r="2" spans="1:11" x14ac:dyDescent="0.2">
      <c r="A2" s="272" t="s">
        <v>487</v>
      </c>
      <c r="B2" s="273"/>
      <c r="C2" s="273"/>
      <c r="D2" s="273"/>
      <c r="E2" s="273"/>
      <c r="F2" s="273"/>
      <c r="G2" s="273"/>
      <c r="H2" s="273"/>
      <c r="I2" s="273"/>
    </row>
    <row r="3" spans="1:11" x14ac:dyDescent="0.2">
      <c r="A3" s="274" t="s">
        <v>282</v>
      </c>
      <c r="B3" s="275"/>
      <c r="C3" s="275"/>
      <c r="D3" s="275"/>
      <c r="E3" s="275"/>
      <c r="F3" s="275"/>
      <c r="G3" s="275"/>
      <c r="H3" s="275"/>
      <c r="I3" s="275"/>
      <c r="J3" s="276"/>
      <c r="K3" s="276"/>
    </row>
    <row r="4" spans="1:11" x14ac:dyDescent="0.2">
      <c r="A4" s="277" t="s">
        <v>481</v>
      </c>
      <c r="B4" s="278"/>
      <c r="C4" s="278"/>
      <c r="D4" s="278"/>
      <c r="E4" s="278"/>
      <c r="F4" s="278"/>
      <c r="G4" s="278"/>
      <c r="H4" s="278"/>
      <c r="I4" s="278"/>
      <c r="J4" s="279"/>
      <c r="K4" s="279"/>
    </row>
    <row r="5" spans="1:11" ht="22.15" customHeight="1" x14ac:dyDescent="0.2">
      <c r="A5" s="280" t="s">
        <v>2</v>
      </c>
      <c r="B5" s="281"/>
      <c r="C5" s="281"/>
      <c r="D5" s="281"/>
      <c r="E5" s="281"/>
      <c r="F5" s="281"/>
      <c r="G5" s="280" t="s">
        <v>103</v>
      </c>
      <c r="H5" s="282" t="s">
        <v>302</v>
      </c>
      <c r="I5" s="283"/>
      <c r="J5" s="282" t="s">
        <v>279</v>
      </c>
      <c r="K5" s="283"/>
    </row>
    <row r="6" spans="1:11" x14ac:dyDescent="0.2">
      <c r="A6" s="281"/>
      <c r="B6" s="281"/>
      <c r="C6" s="281"/>
      <c r="D6" s="281"/>
      <c r="E6" s="281"/>
      <c r="F6" s="281"/>
      <c r="G6" s="281"/>
      <c r="H6" s="103" t="s">
        <v>295</v>
      </c>
      <c r="I6" s="103" t="s">
        <v>296</v>
      </c>
      <c r="J6" s="103" t="s">
        <v>295</v>
      </c>
      <c r="K6" s="103" t="s">
        <v>296</v>
      </c>
    </row>
    <row r="7" spans="1:11" x14ac:dyDescent="0.2">
      <c r="A7" s="268">
        <v>1</v>
      </c>
      <c r="B7" s="269"/>
      <c r="C7" s="269"/>
      <c r="D7" s="269"/>
      <c r="E7" s="269"/>
      <c r="F7" s="269"/>
      <c r="G7" s="104">
        <v>2</v>
      </c>
      <c r="H7" s="103">
        <v>3</v>
      </c>
      <c r="I7" s="103">
        <v>4</v>
      </c>
      <c r="J7" s="103">
        <v>5</v>
      </c>
      <c r="K7" s="103">
        <v>6</v>
      </c>
    </row>
    <row r="8" spans="1:11" ht="12.75" customHeight="1" x14ac:dyDescent="0.2">
      <c r="A8" s="264" t="s">
        <v>360</v>
      </c>
      <c r="B8" s="264"/>
      <c r="C8" s="264"/>
      <c r="D8" s="264"/>
      <c r="E8" s="264"/>
      <c r="F8" s="264"/>
      <c r="G8" s="15">
        <v>1</v>
      </c>
      <c r="H8" s="105">
        <f>SUM(H9:H13)</f>
        <v>1289656170</v>
      </c>
      <c r="I8" s="105">
        <f>SUM(I9:I13)</f>
        <v>345427332</v>
      </c>
      <c r="J8" s="105">
        <f>SUM(J9:J13)</f>
        <v>1383876756</v>
      </c>
      <c r="K8" s="105">
        <f>SUM(K9:K13)</f>
        <v>273049935</v>
      </c>
    </row>
    <row r="9" spans="1:11" ht="12.75" customHeight="1" x14ac:dyDescent="0.2">
      <c r="A9" s="232" t="s">
        <v>115</v>
      </c>
      <c r="B9" s="232"/>
      <c r="C9" s="232"/>
      <c r="D9" s="232"/>
      <c r="E9" s="232"/>
      <c r="F9" s="232"/>
      <c r="G9" s="14">
        <v>2</v>
      </c>
      <c r="H9" s="133">
        <v>0</v>
      </c>
      <c r="I9" s="133">
        <v>0</v>
      </c>
      <c r="J9" s="106">
        <v>0</v>
      </c>
      <c r="K9" s="106">
        <v>0</v>
      </c>
    </row>
    <row r="10" spans="1:11" ht="12.75" customHeight="1" x14ac:dyDescent="0.2">
      <c r="A10" s="232" t="s">
        <v>116</v>
      </c>
      <c r="B10" s="232"/>
      <c r="C10" s="232"/>
      <c r="D10" s="232"/>
      <c r="E10" s="232"/>
      <c r="F10" s="232"/>
      <c r="G10" s="14">
        <v>3</v>
      </c>
      <c r="H10" s="133">
        <v>1258610548</v>
      </c>
      <c r="I10" s="133">
        <v>328755327</v>
      </c>
      <c r="J10" s="106">
        <v>1364232748</v>
      </c>
      <c r="K10" s="106">
        <v>261425822</v>
      </c>
    </row>
    <row r="11" spans="1:11" ht="12.75" customHeight="1" x14ac:dyDescent="0.2">
      <c r="A11" s="232" t="s">
        <v>117</v>
      </c>
      <c r="B11" s="232"/>
      <c r="C11" s="232"/>
      <c r="D11" s="232"/>
      <c r="E11" s="232"/>
      <c r="F11" s="232"/>
      <c r="G11" s="14">
        <v>4</v>
      </c>
      <c r="H11" s="133">
        <v>0</v>
      </c>
      <c r="I11" s="133">
        <v>0</v>
      </c>
      <c r="J11" s="106">
        <v>0</v>
      </c>
      <c r="K11" s="106">
        <v>0</v>
      </c>
    </row>
    <row r="12" spans="1:11" ht="12.75" customHeight="1" x14ac:dyDescent="0.2">
      <c r="A12" s="232" t="s">
        <v>118</v>
      </c>
      <c r="B12" s="232"/>
      <c r="C12" s="232"/>
      <c r="D12" s="232"/>
      <c r="E12" s="232"/>
      <c r="F12" s="232"/>
      <c r="G12" s="14">
        <v>5</v>
      </c>
      <c r="H12" s="133">
        <v>0</v>
      </c>
      <c r="I12" s="133">
        <v>0</v>
      </c>
      <c r="J12" s="106">
        <v>0</v>
      </c>
      <c r="K12" s="106">
        <v>0</v>
      </c>
    </row>
    <row r="13" spans="1:11" ht="12.75" customHeight="1" x14ac:dyDescent="0.2">
      <c r="A13" s="232" t="s">
        <v>119</v>
      </c>
      <c r="B13" s="232"/>
      <c r="C13" s="232"/>
      <c r="D13" s="232"/>
      <c r="E13" s="232"/>
      <c r="F13" s="232"/>
      <c r="G13" s="14">
        <v>6</v>
      </c>
      <c r="H13" s="133">
        <v>31045622</v>
      </c>
      <c r="I13" s="133">
        <v>16672005</v>
      </c>
      <c r="J13" s="106">
        <v>19644008</v>
      </c>
      <c r="K13" s="106">
        <v>11624113</v>
      </c>
    </row>
    <row r="14" spans="1:11" ht="12.75" customHeight="1" x14ac:dyDescent="0.2">
      <c r="A14" s="264" t="s">
        <v>361</v>
      </c>
      <c r="B14" s="264"/>
      <c r="C14" s="264"/>
      <c r="D14" s="264"/>
      <c r="E14" s="264"/>
      <c r="F14" s="264"/>
      <c r="G14" s="15">
        <v>7</v>
      </c>
      <c r="H14" s="105">
        <f>H15+H16+H20+H24+H25+H26+H29+H36</f>
        <v>1239759478</v>
      </c>
      <c r="I14" s="105">
        <f>I15+I16+I20+I24+I25+I26+I29+I36</f>
        <v>337197597</v>
      </c>
      <c r="J14" s="105">
        <f>J15+J16+J20+J24+J25+J26+J29+J36</f>
        <v>1339934432</v>
      </c>
      <c r="K14" s="105">
        <f>K15+K16+K20+K24+K25+K26+K29+K36</f>
        <v>275494930</v>
      </c>
    </row>
    <row r="15" spans="1:11" ht="12.75" customHeight="1" x14ac:dyDescent="0.2">
      <c r="A15" s="232" t="s">
        <v>104</v>
      </c>
      <c r="B15" s="232"/>
      <c r="C15" s="232"/>
      <c r="D15" s="232"/>
      <c r="E15" s="232"/>
      <c r="F15" s="232"/>
      <c r="G15" s="14">
        <v>8</v>
      </c>
      <c r="H15" s="156">
        <v>878108</v>
      </c>
      <c r="I15" s="133">
        <v>-3472794</v>
      </c>
      <c r="J15" s="106">
        <v>2127638</v>
      </c>
      <c r="K15" s="106">
        <v>-3462707</v>
      </c>
    </row>
    <row r="16" spans="1:11" ht="12.75" customHeight="1" x14ac:dyDescent="0.2">
      <c r="A16" s="236" t="s">
        <v>441</v>
      </c>
      <c r="B16" s="236"/>
      <c r="C16" s="236"/>
      <c r="D16" s="236"/>
      <c r="E16" s="236"/>
      <c r="F16" s="236"/>
      <c r="G16" s="15">
        <v>9</v>
      </c>
      <c r="H16" s="105">
        <f>SUM(H17:H19)</f>
        <v>762772496</v>
      </c>
      <c r="I16" s="105">
        <f>SUM(I17:I19)</f>
        <v>222175931</v>
      </c>
      <c r="J16" s="105">
        <f>SUM(J17:J19)</f>
        <v>858513243</v>
      </c>
      <c r="K16" s="105">
        <f>SUM(K17:K19)</f>
        <v>161578116</v>
      </c>
    </row>
    <row r="17" spans="1:11" ht="12.75" customHeight="1" x14ac:dyDescent="0.2">
      <c r="A17" s="267" t="s">
        <v>120</v>
      </c>
      <c r="B17" s="267"/>
      <c r="C17" s="267"/>
      <c r="D17" s="267"/>
      <c r="E17" s="267"/>
      <c r="F17" s="267"/>
      <c r="G17" s="14">
        <v>10</v>
      </c>
      <c r="H17" s="152">
        <v>343626493</v>
      </c>
      <c r="I17" s="139">
        <v>98568816</v>
      </c>
      <c r="J17" s="106">
        <v>173694482</v>
      </c>
      <c r="K17" s="106">
        <v>48513905</v>
      </c>
    </row>
    <row r="18" spans="1:11" ht="12.75" customHeight="1" x14ac:dyDescent="0.2">
      <c r="A18" s="267" t="s">
        <v>121</v>
      </c>
      <c r="B18" s="267"/>
      <c r="C18" s="267"/>
      <c r="D18" s="267"/>
      <c r="E18" s="267"/>
      <c r="F18" s="267"/>
      <c r="G18" s="14">
        <v>11</v>
      </c>
      <c r="H18" s="152">
        <v>55345382</v>
      </c>
      <c r="I18" s="139">
        <v>12071992</v>
      </c>
      <c r="J18" s="106">
        <v>237914612</v>
      </c>
      <c r="K18" s="106">
        <v>17850937</v>
      </c>
    </row>
    <row r="19" spans="1:11" ht="12.75" customHeight="1" x14ac:dyDescent="0.2">
      <c r="A19" s="267" t="s">
        <v>122</v>
      </c>
      <c r="B19" s="267"/>
      <c r="C19" s="267"/>
      <c r="D19" s="267"/>
      <c r="E19" s="267"/>
      <c r="F19" s="267"/>
      <c r="G19" s="14">
        <v>12</v>
      </c>
      <c r="H19" s="152">
        <v>363800621</v>
      </c>
      <c r="I19" s="139">
        <v>111535123</v>
      </c>
      <c r="J19" s="106">
        <v>446904149</v>
      </c>
      <c r="K19" s="106">
        <v>95213274</v>
      </c>
    </row>
    <row r="20" spans="1:11" ht="12.75" customHeight="1" x14ac:dyDescent="0.2">
      <c r="A20" s="236" t="s">
        <v>442</v>
      </c>
      <c r="B20" s="236"/>
      <c r="C20" s="236"/>
      <c r="D20" s="236"/>
      <c r="E20" s="236"/>
      <c r="F20" s="236"/>
      <c r="G20" s="15">
        <v>13</v>
      </c>
      <c r="H20" s="105">
        <f>SUM(H21:H23)</f>
        <v>304058481</v>
      </c>
      <c r="I20" s="105">
        <f>SUM(I21:I23)</f>
        <v>71605140</v>
      </c>
      <c r="J20" s="105">
        <f>SUM(J21:J23)</f>
        <v>290009483</v>
      </c>
      <c r="K20" s="105">
        <f>SUM(K21:K23)</f>
        <v>65701130</v>
      </c>
    </row>
    <row r="21" spans="1:11" ht="12.75" customHeight="1" x14ac:dyDescent="0.2">
      <c r="A21" s="267" t="s">
        <v>105</v>
      </c>
      <c r="B21" s="267"/>
      <c r="C21" s="267"/>
      <c r="D21" s="267"/>
      <c r="E21" s="267"/>
      <c r="F21" s="267"/>
      <c r="G21" s="14">
        <v>14</v>
      </c>
      <c r="H21" s="152">
        <v>237581864</v>
      </c>
      <c r="I21" s="140">
        <v>54863744</v>
      </c>
      <c r="J21" s="106">
        <v>222545355</v>
      </c>
      <c r="K21" s="106">
        <v>49555160</v>
      </c>
    </row>
    <row r="22" spans="1:11" ht="12.75" customHeight="1" x14ac:dyDescent="0.2">
      <c r="A22" s="267" t="s">
        <v>106</v>
      </c>
      <c r="B22" s="267"/>
      <c r="C22" s="267"/>
      <c r="D22" s="267"/>
      <c r="E22" s="267"/>
      <c r="F22" s="267"/>
      <c r="G22" s="14">
        <v>15</v>
      </c>
      <c r="H22" s="152">
        <v>38948821</v>
      </c>
      <c r="I22" s="140">
        <v>10140380</v>
      </c>
      <c r="J22" s="106">
        <v>39043494</v>
      </c>
      <c r="K22" s="106">
        <v>9458959</v>
      </c>
    </row>
    <row r="23" spans="1:11" ht="12.75" customHeight="1" x14ac:dyDescent="0.2">
      <c r="A23" s="267" t="s">
        <v>107</v>
      </c>
      <c r="B23" s="267"/>
      <c r="C23" s="267"/>
      <c r="D23" s="267"/>
      <c r="E23" s="267"/>
      <c r="F23" s="267"/>
      <c r="G23" s="14">
        <v>16</v>
      </c>
      <c r="H23" s="152">
        <v>27527796</v>
      </c>
      <c r="I23" s="140">
        <v>6601016</v>
      </c>
      <c r="J23" s="106">
        <v>28420634</v>
      </c>
      <c r="K23" s="106">
        <v>6687011</v>
      </c>
    </row>
    <row r="24" spans="1:11" ht="12.75" customHeight="1" x14ac:dyDescent="0.2">
      <c r="A24" s="232" t="s">
        <v>108</v>
      </c>
      <c r="B24" s="232"/>
      <c r="C24" s="232"/>
      <c r="D24" s="232"/>
      <c r="E24" s="232"/>
      <c r="F24" s="232"/>
      <c r="G24" s="14">
        <v>17</v>
      </c>
      <c r="H24" s="152">
        <v>27807501</v>
      </c>
      <c r="I24" s="140">
        <v>7344189</v>
      </c>
      <c r="J24" s="106">
        <v>31730141</v>
      </c>
      <c r="K24" s="106">
        <v>8021238</v>
      </c>
    </row>
    <row r="25" spans="1:11" ht="12.75" customHeight="1" x14ac:dyDescent="0.2">
      <c r="A25" s="232" t="s">
        <v>109</v>
      </c>
      <c r="B25" s="232"/>
      <c r="C25" s="232"/>
      <c r="D25" s="232"/>
      <c r="E25" s="232"/>
      <c r="F25" s="232"/>
      <c r="G25" s="14">
        <v>18</v>
      </c>
      <c r="H25" s="152">
        <v>31519305</v>
      </c>
      <c r="I25" s="140">
        <v>13396974</v>
      </c>
      <c r="J25" s="106">
        <v>35435224</v>
      </c>
      <c r="K25" s="106">
        <v>12968719</v>
      </c>
    </row>
    <row r="26" spans="1:11" ht="12.75" customHeight="1" x14ac:dyDescent="0.2">
      <c r="A26" s="236" t="s">
        <v>443</v>
      </c>
      <c r="B26" s="236"/>
      <c r="C26" s="236"/>
      <c r="D26" s="236"/>
      <c r="E26" s="236"/>
      <c r="F26" s="236"/>
      <c r="G26" s="15">
        <v>19</v>
      </c>
      <c r="H26" s="105">
        <f>H27+H28</f>
        <v>1584639</v>
      </c>
      <c r="I26" s="105">
        <f>I27+I28</f>
        <v>1421498</v>
      </c>
      <c r="J26" s="105">
        <f>J27+J28</f>
        <v>2984788</v>
      </c>
      <c r="K26" s="105">
        <f>K27+K28</f>
        <v>-1424753</v>
      </c>
    </row>
    <row r="27" spans="1:11" ht="12.75" customHeight="1" x14ac:dyDescent="0.2">
      <c r="A27" s="267" t="s">
        <v>123</v>
      </c>
      <c r="B27" s="267"/>
      <c r="C27" s="267"/>
      <c r="D27" s="267"/>
      <c r="E27" s="267"/>
      <c r="F27" s="267"/>
      <c r="G27" s="14">
        <v>20</v>
      </c>
      <c r="H27" s="152">
        <v>0</v>
      </c>
      <c r="I27" s="141">
        <v>0</v>
      </c>
      <c r="J27" s="106">
        <v>-998597</v>
      </c>
      <c r="K27" s="106">
        <v>-998597</v>
      </c>
    </row>
    <row r="28" spans="1:11" ht="12.75" customHeight="1" x14ac:dyDescent="0.2">
      <c r="A28" s="267" t="s">
        <v>124</v>
      </c>
      <c r="B28" s="267"/>
      <c r="C28" s="267"/>
      <c r="D28" s="267"/>
      <c r="E28" s="267"/>
      <c r="F28" s="267"/>
      <c r="G28" s="14">
        <v>21</v>
      </c>
      <c r="H28" s="152">
        <v>1584639</v>
      </c>
      <c r="I28" s="141">
        <v>1421498</v>
      </c>
      <c r="J28" s="106">
        <v>3983385</v>
      </c>
      <c r="K28" s="106">
        <v>-426156</v>
      </c>
    </row>
    <row r="29" spans="1:11" ht="12.75" customHeight="1" x14ac:dyDescent="0.2">
      <c r="A29" s="236" t="s">
        <v>444</v>
      </c>
      <c r="B29" s="236"/>
      <c r="C29" s="236"/>
      <c r="D29" s="236"/>
      <c r="E29" s="236"/>
      <c r="F29" s="236"/>
      <c r="G29" s="15">
        <v>22</v>
      </c>
      <c r="H29" s="105">
        <f>SUM(H30:H35)</f>
        <v>3303202</v>
      </c>
      <c r="I29" s="105">
        <f>SUM(I30:I35)</f>
        <v>3303202</v>
      </c>
      <c r="J29" s="105">
        <f>SUM(J30:J35)</f>
        <v>4055157</v>
      </c>
      <c r="K29" s="105">
        <f>SUM(K30:K35)</f>
        <v>4055157</v>
      </c>
    </row>
    <row r="30" spans="1:11" ht="12.75" customHeight="1" x14ac:dyDescent="0.2">
      <c r="A30" s="267" t="s">
        <v>125</v>
      </c>
      <c r="B30" s="267"/>
      <c r="C30" s="267"/>
      <c r="D30" s="267"/>
      <c r="E30" s="267"/>
      <c r="F30" s="267"/>
      <c r="G30" s="14">
        <v>23</v>
      </c>
      <c r="H30" s="152">
        <v>0</v>
      </c>
      <c r="I30" s="142">
        <v>0</v>
      </c>
      <c r="J30" s="152">
        <v>0</v>
      </c>
      <c r="K30" s="106">
        <v>0</v>
      </c>
    </row>
    <row r="31" spans="1:11" ht="12.75" customHeight="1" x14ac:dyDescent="0.2">
      <c r="A31" s="267" t="s">
        <v>126</v>
      </c>
      <c r="B31" s="267"/>
      <c r="C31" s="267"/>
      <c r="D31" s="267"/>
      <c r="E31" s="267"/>
      <c r="F31" s="267"/>
      <c r="G31" s="14">
        <v>24</v>
      </c>
      <c r="H31" s="152">
        <v>0</v>
      </c>
      <c r="I31" s="142">
        <v>0</v>
      </c>
      <c r="J31" s="152">
        <v>0</v>
      </c>
      <c r="K31" s="106">
        <v>0</v>
      </c>
    </row>
    <row r="32" spans="1:11" ht="12.75" customHeight="1" x14ac:dyDescent="0.2">
      <c r="A32" s="267" t="s">
        <v>127</v>
      </c>
      <c r="B32" s="267"/>
      <c r="C32" s="267"/>
      <c r="D32" s="267"/>
      <c r="E32" s="267"/>
      <c r="F32" s="267"/>
      <c r="G32" s="14">
        <v>25</v>
      </c>
      <c r="H32" s="152">
        <v>3303202</v>
      </c>
      <c r="I32" s="142">
        <v>3303202</v>
      </c>
      <c r="J32" s="152">
        <v>4055157</v>
      </c>
      <c r="K32" s="106">
        <v>4055157</v>
      </c>
    </row>
    <row r="33" spans="1:11" ht="12.75" customHeight="1" x14ac:dyDescent="0.2">
      <c r="A33" s="267" t="s">
        <v>128</v>
      </c>
      <c r="B33" s="267"/>
      <c r="C33" s="267"/>
      <c r="D33" s="267"/>
      <c r="E33" s="267"/>
      <c r="F33" s="267"/>
      <c r="G33" s="14">
        <v>26</v>
      </c>
      <c r="H33" s="152">
        <v>0</v>
      </c>
      <c r="I33" s="142">
        <v>0</v>
      </c>
      <c r="J33" s="152">
        <v>0</v>
      </c>
      <c r="K33" s="106">
        <v>0</v>
      </c>
    </row>
    <row r="34" spans="1:11" ht="12.75" customHeight="1" x14ac:dyDescent="0.2">
      <c r="A34" s="267" t="s">
        <v>129</v>
      </c>
      <c r="B34" s="267"/>
      <c r="C34" s="267"/>
      <c r="D34" s="267"/>
      <c r="E34" s="267"/>
      <c r="F34" s="267"/>
      <c r="G34" s="14">
        <v>27</v>
      </c>
      <c r="H34" s="152">
        <v>0</v>
      </c>
      <c r="I34" s="142">
        <v>0</v>
      </c>
      <c r="J34" s="152">
        <v>0</v>
      </c>
      <c r="K34" s="106">
        <v>0</v>
      </c>
    </row>
    <row r="35" spans="1:11" ht="12.75" customHeight="1" x14ac:dyDescent="0.2">
      <c r="A35" s="267" t="s">
        <v>130</v>
      </c>
      <c r="B35" s="267"/>
      <c r="C35" s="267"/>
      <c r="D35" s="267"/>
      <c r="E35" s="267"/>
      <c r="F35" s="267"/>
      <c r="G35" s="14">
        <v>28</v>
      </c>
      <c r="H35" s="152">
        <v>0</v>
      </c>
      <c r="I35" s="142">
        <v>0</v>
      </c>
      <c r="J35" s="152">
        <v>0</v>
      </c>
      <c r="K35" s="106">
        <v>0</v>
      </c>
    </row>
    <row r="36" spans="1:11" ht="12.75" customHeight="1" x14ac:dyDescent="0.2">
      <c r="A36" s="232" t="s">
        <v>110</v>
      </c>
      <c r="B36" s="232"/>
      <c r="C36" s="232"/>
      <c r="D36" s="232"/>
      <c r="E36" s="232"/>
      <c r="F36" s="232"/>
      <c r="G36" s="14">
        <v>29</v>
      </c>
      <c r="H36" s="152">
        <v>107835746</v>
      </c>
      <c r="I36" s="142">
        <v>21423457</v>
      </c>
      <c r="J36" s="106">
        <v>115078758</v>
      </c>
      <c r="K36" s="106">
        <v>28058030</v>
      </c>
    </row>
    <row r="37" spans="1:11" ht="12.75" customHeight="1" x14ac:dyDescent="0.2">
      <c r="A37" s="264" t="s">
        <v>362</v>
      </c>
      <c r="B37" s="264"/>
      <c r="C37" s="264"/>
      <c r="D37" s="264"/>
      <c r="E37" s="264"/>
      <c r="F37" s="264"/>
      <c r="G37" s="15">
        <v>30</v>
      </c>
      <c r="H37" s="105">
        <f>SUM(H38:H47)</f>
        <v>6056307</v>
      </c>
      <c r="I37" s="105">
        <f>SUM(I38:I47)</f>
        <v>-2101559</v>
      </c>
      <c r="J37" s="105">
        <f>SUM(J38:J47)</f>
        <v>11177278</v>
      </c>
      <c r="K37" s="105">
        <f>SUM(K38:K47)</f>
        <v>6130742</v>
      </c>
    </row>
    <row r="38" spans="1:11" ht="12.75" customHeight="1" x14ac:dyDescent="0.2">
      <c r="A38" s="232" t="s">
        <v>131</v>
      </c>
      <c r="B38" s="232"/>
      <c r="C38" s="232"/>
      <c r="D38" s="232"/>
      <c r="E38" s="232"/>
      <c r="F38" s="232"/>
      <c r="G38" s="14">
        <v>31</v>
      </c>
      <c r="H38" s="152">
        <v>0</v>
      </c>
      <c r="I38" s="143">
        <v>0</v>
      </c>
      <c r="J38" s="152">
        <v>0</v>
      </c>
      <c r="K38" s="106">
        <v>0</v>
      </c>
    </row>
    <row r="39" spans="1:11" ht="25.15" customHeight="1" x14ac:dyDescent="0.2">
      <c r="A39" s="232" t="s">
        <v>132</v>
      </c>
      <c r="B39" s="232"/>
      <c r="C39" s="232"/>
      <c r="D39" s="232"/>
      <c r="E39" s="232"/>
      <c r="F39" s="232"/>
      <c r="G39" s="14">
        <v>32</v>
      </c>
      <c r="H39" s="152">
        <v>0</v>
      </c>
      <c r="I39" s="143">
        <v>0</v>
      </c>
      <c r="J39" s="152">
        <v>0</v>
      </c>
      <c r="K39" s="106">
        <v>0</v>
      </c>
    </row>
    <row r="40" spans="1:11" ht="25.15" customHeight="1" x14ac:dyDescent="0.2">
      <c r="A40" s="232" t="s">
        <v>133</v>
      </c>
      <c r="B40" s="232"/>
      <c r="C40" s="232"/>
      <c r="D40" s="232"/>
      <c r="E40" s="232"/>
      <c r="F40" s="232"/>
      <c r="G40" s="14">
        <v>33</v>
      </c>
      <c r="H40" s="152">
        <v>0</v>
      </c>
      <c r="I40" s="143">
        <v>0</v>
      </c>
      <c r="J40" s="152">
        <v>0</v>
      </c>
      <c r="K40" s="106">
        <v>0</v>
      </c>
    </row>
    <row r="41" spans="1:11" ht="25.15" customHeight="1" x14ac:dyDescent="0.2">
      <c r="A41" s="232" t="s">
        <v>134</v>
      </c>
      <c r="B41" s="232"/>
      <c r="C41" s="232"/>
      <c r="D41" s="232"/>
      <c r="E41" s="232"/>
      <c r="F41" s="232"/>
      <c r="G41" s="14">
        <v>34</v>
      </c>
      <c r="H41" s="152">
        <v>0</v>
      </c>
      <c r="I41" s="143">
        <v>0</v>
      </c>
      <c r="J41" s="152">
        <v>0</v>
      </c>
      <c r="K41" s="106">
        <v>0</v>
      </c>
    </row>
    <row r="42" spans="1:11" ht="25.15" customHeight="1" x14ac:dyDescent="0.2">
      <c r="A42" s="232" t="s">
        <v>135</v>
      </c>
      <c r="B42" s="232"/>
      <c r="C42" s="232"/>
      <c r="D42" s="232"/>
      <c r="E42" s="232"/>
      <c r="F42" s="232"/>
      <c r="G42" s="14">
        <v>35</v>
      </c>
      <c r="H42" s="152">
        <v>0</v>
      </c>
      <c r="I42" s="143">
        <v>0</v>
      </c>
      <c r="J42" s="152">
        <v>0</v>
      </c>
      <c r="K42" s="106">
        <v>0</v>
      </c>
    </row>
    <row r="43" spans="1:11" ht="12.75" customHeight="1" x14ac:dyDescent="0.2">
      <c r="A43" s="232" t="s">
        <v>136</v>
      </c>
      <c r="B43" s="232"/>
      <c r="C43" s="232"/>
      <c r="D43" s="232"/>
      <c r="E43" s="232"/>
      <c r="F43" s="232"/>
      <c r="G43" s="14">
        <v>36</v>
      </c>
      <c r="H43" s="152">
        <v>0</v>
      </c>
      <c r="I43" s="143">
        <v>0</v>
      </c>
      <c r="J43" s="152">
        <v>0</v>
      </c>
      <c r="K43" s="106">
        <v>0</v>
      </c>
    </row>
    <row r="44" spans="1:11" ht="12.75" customHeight="1" x14ac:dyDescent="0.2">
      <c r="A44" s="232" t="s">
        <v>137</v>
      </c>
      <c r="B44" s="232"/>
      <c r="C44" s="232"/>
      <c r="D44" s="232"/>
      <c r="E44" s="232"/>
      <c r="F44" s="232"/>
      <c r="G44" s="14">
        <v>37</v>
      </c>
      <c r="H44" s="152">
        <v>678983</v>
      </c>
      <c r="I44" s="143">
        <v>87196</v>
      </c>
      <c r="J44" s="106">
        <v>347266</v>
      </c>
      <c r="K44" s="106">
        <v>53293</v>
      </c>
    </row>
    <row r="45" spans="1:11" ht="12.75" customHeight="1" x14ac:dyDescent="0.2">
      <c r="A45" s="232" t="s">
        <v>138</v>
      </c>
      <c r="B45" s="232"/>
      <c r="C45" s="232"/>
      <c r="D45" s="232"/>
      <c r="E45" s="232"/>
      <c r="F45" s="232"/>
      <c r="G45" s="14">
        <v>38</v>
      </c>
      <c r="H45" s="152">
        <v>5377324</v>
      </c>
      <c r="I45" s="143">
        <v>-1892901</v>
      </c>
      <c r="J45" s="106">
        <v>9963199</v>
      </c>
      <c r="K45" s="106">
        <v>5210636</v>
      </c>
    </row>
    <row r="46" spans="1:11" ht="12.75" customHeight="1" x14ac:dyDescent="0.2">
      <c r="A46" s="232" t="s">
        <v>139</v>
      </c>
      <c r="B46" s="232"/>
      <c r="C46" s="232"/>
      <c r="D46" s="232"/>
      <c r="E46" s="232"/>
      <c r="F46" s="232"/>
      <c r="G46" s="14">
        <v>39</v>
      </c>
      <c r="H46" s="152">
        <v>0</v>
      </c>
      <c r="I46" s="143">
        <v>0</v>
      </c>
      <c r="J46" s="152">
        <v>0</v>
      </c>
      <c r="K46" s="106">
        <v>0</v>
      </c>
    </row>
    <row r="47" spans="1:11" ht="12.75" customHeight="1" x14ac:dyDescent="0.2">
      <c r="A47" s="232" t="s">
        <v>140</v>
      </c>
      <c r="B47" s="232"/>
      <c r="C47" s="232"/>
      <c r="D47" s="232"/>
      <c r="E47" s="232"/>
      <c r="F47" s="232"/>
      <c r="G47" s="14">
        <v>40</v>
      </c>
      <c r="H47" s="152">
        <v>0</v>
      </c>
      <c r="I47" s="143">
        <v>-295854</v>
      </c>
      <c r="J47" s="152">
        <v>866813</v>
      </c>
      <c r="K47" s="106">
        <v>866813</v>
      </c>
    </row>
    <row r="48" spans="1:11" ht="12.75" customHeight="1" x14ac:dyDescent="0.2">
      <c r="A48" s="264" t="s">
        <v>363</v>
      </c>
      <c r="B48" s="264"/>
      <c r="C48" s="264"/>
      <c r="D48" s="264"/>
      <c r="E48" s="264"/>
      <c r="F48" s="264"/>
      <c r="G48" s="15">
        <v>41</v>
      </c>
      <c r="H48" s="105">
        <f>SUM(H49:H55)</f>
        <v>20163545</v>
      </c>
      <c r="I48" s="105">
        <f>SUM(I49:I55)</f>
        <v>2266566</v>
      </c>
      <c r="J48" s="105">
        <f>SUM(J49:J55)</f>
        <v>30632804</v>
      </c>
      <c r="K48" s="105">
        <f>SUM(K49:K55)</f>
        <v>11810533</v>
      </c>
    </row>
    <row r="49" spans="1:11" ht="25.15" customHeight="1" x14ac:dyDescent="0.2">
      <c r="A49" s="232" t="s">
        <v>141</v>
      </c>
      <c r="B49" s="232"/>
      <c r="C49" s="232"/>
      <c r="D49" s="232"/>
      <c r="E49" s="232"/>
      <c r="F49" s="232"/>
      <c r="G49" s="14">
        <v>42</v>
      </c>
      <c r="H49" s="152">
        <v>0</v>
      </c>
      <c r="I49" s="144">
        <v>0</v>
      </c>
      <c r="J49" s="152">
        <v>0</v>
      </c>
      <c r="K49" s="106">
        <v>0</v>
      </c>
    </row>
    <row r="50" spans="1:11" ht="12.75" customHeight="1" x14ac:dyDescent="0.2">
      <c r="A50" s="257" t="s">
        <v>142</v>
      </c>
      <c r="B50" s="257"/>
      <c r="C50" s="257"/>
      <c r="D50" s="257"/>
      <c r="E50" s="257"/>
      <c r="F50" s="257"/>
      <c r="G50" s="14">
        <v>43</v>
      </c>
      <c r="H50" s="152">
        <v>0</v>
      </c>
      <c r="I50" s="144">
        <v>0</v>
      </c>
      <c r="J50" s="152">
        <v>0</v>
      </c>
      <c r="K50" s="106">
        <v>0</v>
      </c>
    </row>
    <row r="51" spans="1:11" ht="12.75" customHeight="1" x14ac:dyDescent="0.2">
      <c r="A51" s="257" t="s">
        <v>143</v>
      </c>
      <c r="B51" s="257"/>
      <c r="C51" s="257"/>
      <c r="D51" s="257"/>
      <c r="E51" s="257"/>
      <c r="F51" s="257"/>
      <c r="G51" s="14">
        <v>44</v>
      </c>
      <c r="H51" s="152">
        <v>6337424</v>
      </c>
      <c r="I51" s="144">
        <v>35540</v>
      </c>
      <c r="J51" s="106">
        <v>18169404</v>
      </c>
      <c r="K51" s="106">
        <v>6322690</v>
      </c>
    </row>
    <row r="52" spans="1:11" ht="12.75" customHeight="1" x14ac:dyDescent="0.2">
      <c r="A52" s="257" t="s">
        <v>144</v>
      </c>
      <c r="B52" s="257"/>
      <c r="C52" s="257"/>
      <c r="D52" s="257"/>
      <c r="E52" s="257"/>
      <c r="F52" s="257"/>
      <c r="G52" s="14">
        <v>45</v>
      </c>
      <c r="H52" s="152">
        <v>12670688</v>
      </c>
      <c r="I52" s="144">
        <v>1075593</v>
      </c>
      <c r="J52" s="106">
        <v>11518431</v>
      </c>
      <c r="K52" s="106">
        <v>4542874</v>
      </c>
    </row>
    <row r="53" spans="1:11" ht="12.75" customHeight="1" x14ac:dyDescent="0.2">
      <c r="A53" s="257" t="s">
        <v>145</v>
      </c>
      <c r="B53" s="257"/>
      <c r="C53" s="257"/>
      <c r="D53" s="257"/>
      <c r="E53" s="257"/>
      <c r="F53" s="257"/>
      <c r="G53" s="14">
        <v>46</v>
      </c>
      <c r="H53" s="152">
        <v>0</v>
      </c>
      <c r="I53" s="144">
        <v>0</v>
      </c>
      <c r="J53" s="152">
        <v>0</v>
      </c>
      <c r="K53" s="106">
        <v>0</v>
      </c>
    </row>
    <row r="54" spans="1:11" ht="12.75" customHeight="1" x14ac:dyDescent="0.2">
      <c r="A54" s="257" t="s">
        <v>146</v>
      </c>
      <c r="B54" s="257"/>
      <c r="C54" s="257"/>
      <c r="D54" s="257"/>
      <c r="E54" s="257"/>
      <c r="F54" s="257"/>
      <c r="G54" s="14">
        <v>47</v>
      </c>
      <c r="H54" s="152">
        <v>0</v>
      </c>
      <c r="I54" s="144">
        <v>0</v>
      </c>
      <c r="J54" s="152">
        <v>0</v>
      </c>
      <c r="K54" s="106">
        <v>0</v>
      </c>
    </row>
    <row r="55" spans="1:11" ht="12.75" customHeight="1" x14ac:dyDescent="0.2">
      <c r="A55" s="257" t="s">
        <v>147</v>
      </c>
      <c r="B55" s="257"/>
      <c r="C55" s="257"/>
      <c r="D55" s="257"/>
      <c r="E55" s="257"/>
      <c r="F55" s="257"/>
      <c r="G55" s="14">
        <v>48</v>
      </c>
      <c r="H55" s="152">
        <v>1155433</v>
      </c>
      <c r="I55" s="144">
        <v>1155433</v>
      </c>
      <c r="J55" s="152">
        <v>944969</v>
      </c>
      <c r="K55" s="106">
        <v>944969</v>
      </c>
    </row>
    <row r="56" spans="1:11" ht="22.15" customHeight="1" x14ac:dyDescent="0.2">
      <c r="A56" s="266" t="s">
        <v>148</v>
      </c>
      <c r="B56" s="266"/>
      <c r="C56" s="266"/>
      <c r="D56" s="266"/>
      <c r="E56" s="266"/>
      <c r="F56" s="266"/>
      <c r="G56" s="14">
        <v>49</v>
      </c>
      <c r="H56" s="152">
        <v>0</v>
      </c>
      <c r="I56" s="144">
        <v>0</v>
      </c>
      <c r="J56" s="152">
        <v>0</v>
      </c>
      <c r="K56" s="106">
        <v>0</v>
      </c>
    </row>
    <row r="57" spans="1:11" ht="12.75" customHeight="1" x14ac:dyDescent="0.2">
      <c r="A57" s="266" t="s">
        <v>149</v>
      </c>
      <c r="B57" s="266"/>
      <c r="C57" s="266"/>
      <c r="D57" s="266"/>
      <c r="E57" s="266"/>
      <c r="F57" s="266"/>
      <c r="G57" s="14">
        <v>50</v>
      </c>
      <c r="H57" s="152">
        <v>0</v>
      </c>
      <c r="I57" s="144">
        <v>0</v>
      </c>
      <c r="J57" s="152">
        <v>0</v>
      </c>
      <c r="K57" s="106">
        <v>0</v>
      </c>
    </row>
    <row r="58" spans="1:11" ht="24.6" customHeight="1" x14ac:dyDescent="0.2">
      <c r="A58" s="266" t="s">
        <v>150</v>
      </c>
      <c r="B58" s="266"/>
      <c r="C58" s="266"/>
      <c r="D58" s="266"/>
      <c r="E58" s="266"/>
      <c r="F58" s="266"/>
      <c r="G58" s="14">
        <v>51</v>
      </c>
      <c r="H58" s="152">
        <v>0</v>
      </c>
      <c r="I58" s="144">
        <v>0</v>
      </c>
      <c r="J58" s="152">
        <v>0</v>
      </c>
      <c r="K58" s="106">
        <v>0</v>
      </c>
    </row>
    <row r="59" spans="1:11" ht="12.75" customHeight="1" x14ac:dyDescent="0.2">
      <c r="A59" s="266" t="s">
        <v>151</v>
      </c>
      <c r="B59" s="266"/>
      <c r="C59" s="266"/>
      <c r="D59" s="266"/>
      <c r="E59" s="266"/>
      <c r="F59" s="266"/>
      <c r="G59" s="14">
        <v>52</v>
      </c>
      <c r="H59" s="152">
        <v>0</v>
      </c>
      <c r="I59" s="144">
        <v>0</v>
      </c>
      <c r="J59" s="152">
        <v>0</v>
      </c>
      <c r="K59" s="106">
        <v>0</v>
      </c>
    </row>
    <row r="60" spans="1:11" ht="12.75" customHeight="1" x14ac:dyDescent="0.2">
      <c r="A60" s="264" t="s">
        <v>364</v>
      </c>
      <c r="B60" s="264"/>
      <c r="C60" s="264"/>
      <c r="D60" s="264"/>
      <c r="E60" s="264"/>
      <c r="F60" s="264"/>
      <c r="G60" s="15">
        <v>53</v>
      </c>
      <c r="H60" s="105">
        <f>H8+H37+H56+H57</f>
        <v>1295712477</v>
      </c>
      <c r="I60" s="105">
        <f t="shared" ref="I60:K60" si="0">I8+I37+I56+I57</f>
        <v>343325773</v>
      </c>
      <c r="J60" s="105">
        <f t="shared" si="0"/>
        <v>1395054034</v>
      </c>
      <c r="K60" s="105">
        <f t="shared" si="0"/>
        <v>279180677</v>
      </c>
    </row>
    <row r="61" spans="1:11" ht="12.75" customHeight="1" x14ac:dyDescent="0.2">
      <c r="A61" s="264" t="s">
        <v>365</v>
      </c>
      <c r="B61" s="264"/>
      <c r="C61" s="264"/>
      <c r="D61" s="264"/>
      <c r="E61" s="264"/>
      <c r="F61" s="264"/>
      <c r="G61" s="15">
        <v>54</v>
      </c>
      <c r="H61" s="105">
        <f>H14+H48+H58+H59</f>
        <v>1259923023</v>
      </c>
      <c r="I61" s="105">
        <f t="shared" ref="I61:K61" si="1">I14+I48+I58+I59</f>
        <v>339464163</v>
      </c>
      <c r="J61" s="105">
        <f t="shared" si="1"/>
        <v>1370567236</v>
      </c>
      <c r="K61" s="105">
        <f t="shared" si="1"/>
        <v>287305463</v>
      </c>
    </row>
    <row r="62" spans="1:11" ht="12.75" customHeight="1" x14ac:dyDescent="0.2">
      <c r="A62" s="264" t="s">
        <v>366</v>
      </c>
      <c r="B62" s="264"/>
      <c r="C62" s="264"/>
      <c r="D62" s="264"/>
      <c r="E62" s="264"/>
      <c r="F62" s="264"/>
      <c r="G62" s="15">
        <v>55</v>
      </c>
      <c r="H62" s="105">
        <f>H60-H61</f>
        <v>35789454</v>
      </c>
      <c r="I62" s="105">
        <f t="shared" ref="I62:K62" si="2">I60-I61</f>
        <v>3861610</v>
      </c>
      <c r="J62" s="105">
        <f t="shared" si="2"/>
        <v>24486798</v>
      </c>
      <c r="K62" s="105">
        <f t="shared" si="2"/>
        <v>-8124786</v>
      </c>
    </row>
    <row r="63" spans="1:11" ht="12.75" customHeight="1" x14ac:dyDescent="0.2">
      <c r="A63" s="265" t="s">
        <v>367</v>
      </c>
      <c r="B63" s="265"/>
      <c r="C63" s="265"/>
      <c r="D63" s="265"/>
      <c r="E63" s="265"/>
      <c r="F63" s="265"/>
      <c r="G63" s="15">
        <v>56</v>
      </c>
      <c r="H63" s="105">
        <f>+IF((H60-H61)&gt;0,(H60-H61),0)</f>
        <v>35789454</v>
      </c>
      <c r="I63" s="105">
        <f t="shared" ref="I63:K63" si="3">+IF((I60-I61)&gt;0,(I60-I61),0)</f>
        <v>3861610</v>
      </c>
      <c r="J63" s="105">
        <f t="shared" si="3"/>
        <v>24486798</v>
      </c>
      <c r="K63" s="105">
        <f t="shared" si="3"/>
        <v>0</v>
      </c>
    </row>
    <row r="64" spans="1:11" ht="12.75" customHeight="1" x14ac:dyDescent="0.2">
      <c r="A64" s="265" t="s">
        <v>368</v>
      </c>
      <c r="B64" s="265"/>
      <c r="C64" s="265"/>
      <c r="D64" s="265"/>
      <c r="E64" s="265"/>
      <c r="F64" s="265"/>
      <c r="G64" s="15">
        <v>57</v>
      </c>
      <c r="H64" s="105">
        <f>+IF((H60-H61)&lt;0,(H60-H61),0)</f>
        <v>0</v>
      </c>
      <c r="I64" s="105">
        <f t="shared" ref="I64:K64" si="4">+IF((I60-I61)&lt;0,(I60-I61),0)</f>
        <v>0</v>
      </c>
      <c r="J64" s="105">
        <f t="shared" si="4"/>
        <v>0</v>
      </c>
      <c r="K64" s="105">
        <f t="shared" si="4"/>
        <v>-8124786</v>
      </c>
    </row>
    <row r="65" spans="1:11" ht="12.75" customHeight="1" x14ac:dyDescent="0.2">
      <c r="A65" s="266" t="s">
        <v>111</v>
      </c>
      <c r="B65" s="266"/>
      <c r="C65" s="266"/>
      <c r="D65" s="266"/>
      <c r="E65" s="266"/>
      <c r="F65" s="266"/>
      <c r="G65" s="14">
        <v>58</v>
      </c>
      <c r="H65" s="157">
        <v>10176952</v>
      </c>
      <c r="I65" s="145">
        <v>9839137</v>
      </c>
      <c r="J65" s="106">
        <v>3664402</v>
      </c>
      <c r="K65" s="106">
        <v>3497367</v>
      </c>
    </row>
    <row r="66" spans="1:11" ht="12.75" customHeight="1" x14ac:dyDescent="0.2">
      <c r="A66" s="264" t="s">
        <v>369</v>
      </c>
      <c r="B66" s="264"/>
      <c r="C66" s="264"/>
      <c r="D66" s="264"/>
      <c r="E66" s="264"/>
      <c r="F66" s="264"/>
      <c r="G66" s="15">
        <v>59</v>
      </c>
      <c r="H66" s="105">
        <f>H62-H65</f>
        <v>25612502</v>
      </c>
      <c r="I66" s="105">
        <f t="shared" ref="I66:K66" si="5">I62-I65</f>
        <v>-5977527</v>
      </c>
      <c r="J66" s="105">
        <f t="shared" si="5"/>
        <v>20822396</v>
      </c>
      <c r="K66" s="105">
        <f t="shared" si="5"/>
        <v>-11622153</v>
      </c>
    </row>
    <row r="67" spans="1:11" ht="12.75" customHeight="1" x14ac:dyDescent="0.2">
      <c r="A67" s="265" t="s">
        <v>370</v>
      </c>
      <c r="B67" s="265"/>
      <c r="C67" s="265"/>
      <c r="D67" s="265"/>
      <c r="E67" s="265"/>
      <c r="F67" s="265"/>
      <c r="G67" s="15">
        <v>60</v>
      </c>
      <c r="H67" s="105">
        <f>+IF((H62-H65)&gt;0,(H62-H65),0)</f>
        <v>25612502</v>
      </c>
      <c r="I67" s="105">
        <f t="shared" ref="I67:K67" si="6">+IF((I62-I65)&gt;0,(I62-I65),0)</f>
        <v>0</v>
      </c>
      <c r="J67" s="105">
        <f t="shared" si="6"/>
        <v>20822396</v>
      </c>
      <c r="K67" s="105">
        <f t="shared" si="6"/>
        <v>0</v>
      </c>
    </row>
    <row r="68" spans="1:11" ht="12.75" customHeight="1" x14ac:dyDescent="0.2">
      <c r="A68" s="265" t="s">
        <v>371</v>
      </c>
      <c r="B68" s="265"/>
      <c r="C68" s="265"/>
      <c r="D68" s="265"/>
      <c r="E68" s="265"/>
      <c r="F68" s="265"/>
      <c r="G68" s="15">
        <v>61</v>
      </c>
      <c r="H68" s="105">
        <f>+IF((H62-H65)&lt;0,(H62-H65),0)</f>
        <v>0</v>
      </c>
      <c r="I68" s="105">
        <f t="shared" ref="I68:K68" si="7">+IF((I62-I65)&lt;0,(I62-I65),0)</f>
        <v>-5977527</v>
      </c>
      <c r="J68" s="105">
        <f t="shared" si="7"/>
        <v>0</v>
      </c>
      <c r="K68" s="105">
        <f t="shared" si="7"/>
        <v>-11622153</v>
      </c>
    </row>
    <row r="69" spans="1:11" x14ac:dyDescent="0.2">
      <c r="A69" s="258" t="s">
        <v>152</v>
      </c>
      <c r="B69" s="258"/>
      <c r="C69" s="258"/>
      <c r="D69" s="258"/>
      <c r="E69" s="258"/>
      <c r="F69" s="258"/>
      <c r="G69" s="259"/>
      <c r="H69" s="259"/>
      <c r="I69" s="259"/>
      <c r="J69" s="260"/>
      <c r="K69" s="260"/>
    </row>
    <row r="70" spans="1:11" ht="22.15" customHeight="1" x14ac:dyDescent="0.2">
      <c r="A70" s="264" t="s">
        <v>372</v>
      </c>
      <c r="B70" s="264"/>
      <c r="C70" s="264"/>
      <c r="D70" s="264"/>
      <c r="E70" s="264"/>
      <c r="F70" s="264"/>
      <c r="G70" s="15">
        <v>62</v>
      </c>
      <c r="H70" s="105">
        <f>H71-H72</f>
        <v>-53128892</v>
      </c>
      <c r="I70" s="105">
        <f>I71-I72</f>
        <v>-1826934</v>
      </c>
      <c r="J70" s="105">
        <f>J71-J72</f>
        <v>-178924</v>
      </c>
      <c r="K70" s="105">
        <f>K71-K72</f>
        <v>-104594</v>
      </c>
    </row>
    <row r="71" spans="1:11" ht="12.75" customHeight="1" x14ac:dyDescent="0.2">
      <c r="A71" s="257" t="s">
        <v>153</v>
      </c>
      <c r="B71" s="257"/>
      <c r="C71" s="257"/>
      <c r="D71" s="257"/>
      <c r="E71" s="257"/>
      <c r="F71" s="257"/>
      <c r="G71" s="14">
        <v>63</v>
      </c>
      <c r="H71" s="152">
        <v>0</v>
      </c>
      <c r="I71" s="146">
        <v>0</v>
      </c>
      <c r="J71" s="152">
        <v>0</v>
      </c>
      <c r="K71" s="106">
        <v>0</v>
      </c>
    </row>
    <row r="72" spans="1:11" ht="12.75" customHeight="1" x14ac:dyDescent="0.2">
      <c r="A72" s="257" t="s">
        <v>154</v>
      </c>
      <c r="B72" s="257"/>
      <c r="C72" s="257"/>
      <c r="D72" s="257"/>
      <c r="E72" s="257"/>
      <c r="F72" s="257"/>
      <c r="G72" s="14">
        <v>64</v>
      </c>
      <c r="H72" s="152">
        <v>53128892</v>
      </c>
      <c r="I72" s="146">
        <v>1826934</v>
      </c>
      <c r="J72" s="106">
        <v>178924</v>
      </c>
      <c r="K72" s="106">
        <v>104594</v>
      </c>
    </row>
    <row r="73" spans="1:11" ht="12.75" customHeight="1" x14ac:dyDescent="0.2">
      <c r="A73" s="266" t="s">
        <v>155</v>
      </c>
      <c r="B73" s="266"/>
      <c r="C73" s="266"/>
      <c r="D73" s="266"/>
      <c r="E73" s="266"/>
      <c r="F73" s="266"/>
      <c r="G73" s="14">
        <v>65</v>
      </c>
      <c r="H73" s="152">
        <v>0</v>
      </c>
      <c r="I73" s="146">
        <v>0</v>
      </c>
      <c r="J73" s="152">
        <v>0</v>
      </c>
      <c r="K73" s="106">
        <v>0</v>
      </c>
    </row>
    <row r="74" spans="1:11" ht="12.75" customHeight="1" x14ac:dyDescent="0.2">
      <c r="A74" s="265" t="s">
        <v>373</v>
      </c>
      <c r="B74" s="265"/>
      <c r="C74" s="265"/>
      <c r="D74" s="265"/>
      <c r="E74" s="265"/>
      <c r="F74" s="265"/>
      <c r="G74" s="15">
        <v>66</v>
      </c>
      <c r="H74" s="127">
        <v>0</v>
      </c>
      <c r="I74" s="127">
        <v>0</v>
      </c>
      <c r="J74" s="127">
        <v>0</v>
      </c>
      <c r="K74" s="127">
        <v>0</v>
      </c>
    </row>
    <row r="75" spans="1:11" ht="12.75" customHeight="1" x14ac:dyDescent="0.2">
      <c r="A75" s="265" t="s">
        <v>374</v>
      </c>
      <c r="B75" s="265"/>
      <c r="C75" s="265"/>
      <c r="D75" s="265"/>
      <c r="E75" s="265"/>
      <c r="F75" s="265"/>
      <c r="G75" s="15">
        <v>67</v>
      </c>
      <c r="H75" s="148">
        <v>53128892</v>
      </c>
      <c r="I75" s="147">
        <v>1826934</v>
      </c>
      <c r="J75" s="127">
        <v>178923.94999999995</v>
      </c>
      <c r="K75" s="127">
        <v>104594</v>
      </c>
    </row>
    <row r="76" spans="1:11" x14ac:dyDescent="0.2">
      <c r="A76" s="258" t="s">
        <v>156</v>
      </c>
      <c r="B76" s="258"/>
      <c r="C76" s="258"/>
      <c r="D76" s="258"/>
      <c r="E76" s="258"/>
      <c r="F76" s="258"/>
      <c r="G76" s="259"/>
      <c r="H76" s="259"/>
      <c r="I76" s="259"/>
      <c r="J76" s="260"/>
      <c r="K76" s="260"/>
    </row>
    <row r="77" spans="1:11" ht="12.75" customHeight="1" x14ac:dyDescent="0.2">
      <c r="A77" s="264" t="s">
        <v>375</v>
      </c>
      <c r="B77" s="264"/>
      <c r="C77" s="264"/>
      <c r="D77" s="264"/>
      <c r="E77" s="264"/>
      <c r="F77" s="264"/>
      <c r="G77" s="15">
        <v>68</v>
      </c>
      <c r="H77" s="148">
        <v>-17339438</v>
      </c>
      <c r="I77" s="148">
        <v>2034674</v>
      </c>
      <c r="J77" s="127">
        <v>24307874</v>
      </c>
      <c r="K77" s="127">
        <v>-8229380</v>
      </c>
    </row>
    <row r="78" spans="1:11" ht="12.75" customHeight="1" x14ac:dyDescent="0.2">
      <c r="A78" s="263" t="s">
        <v>376</v>
      </c>
      <c r="B78" s="263"/>
      <c r="C78" s="263"/>
      <c r="D78" s="263"/>
      <c r="E78" s="263"/>
      <c r="F78" s="263"/>
      <c r="G78" s="93">
        <v>69</v>
      </c>
      <c r="H78" s="152">
        <v>0</v>
      </c>
      <c r="I78" s="152">
        <v>0</v>
      </c>
      <c r="J78" s="106">
        <v>24307874</v>
      </c>
      <c r="K78" s="106">
        <v>-8229380</v>
      </c>
    </row>
    <row r="79" spans="1:11" ht="12.75" customHeight="1" x14ac:dyDescent="0.2">
      <c r="A79" s="263" t="s">
        <v>377</v>
      </c>
      <c r="B79" s="263"/>
      <c r="C79" s="263"/>
      <c r="D79" s="263"/>
      <c r="E79" s="263"/>
      <c r="F79" s="263"/>
      <c r="G79" s="93">
        <v>70</v>
      </c>
      <c r="H79" s="152">
        <v>17339438</v>
      </c>
      <c r="I79" s="152">
        <v>-2034674</v>
      </c>
      <c r="J79" s="106">
        <v>0</v>
      </c>
      <c r="K79" s="106">
        <v>0</v>
      </c>
    </row>
    <row r="80" spans="1:11" ht="12.75" customHeight="1" x14ac:dyDescent="0.2">
      <c r="A80" s="264" t="s">
        <v>378</v>
      </c>
      <c r="B80" s="264"/>
      <c r="C80" s="264"/>
      <c r="D80" s="264"/>
      <c r="E80" s="264"/>
      <c r="F80" s="264"/>
      <c r="G80" s="15">
        <v>71</v>
      </c>
      <c r="H80" s="148">
        <v>10176952</v>
      </c>
      <c r="I80" s="148">
        <v>9839137</v>
      </c>
      <c r="J80" s="127">
        <v>3664402</v>
      </c>
      <c r="K80" s="127">
        <v>3497367</v>
      </c>
    </row>
    <row r="81" spans="1:11" ht="12.75" customHeight="1" x14ac:dyDescent="0.2">
      <c r="A81" s="264" t="s">
        <v>379</v>
      </c>
      <c r="B81" s="264"/>
      <c r="C81" s="264"/>
      <c r="D81" s="264"/>
      <c r="E81" s="264"/>
      <c r="F81" s="264"/>
      <c r="G81" s="15">
        <v>72</v>
      </c>
      <c r="H81" s="148">
        <v>-27516390</v>
      </c>
      <c r="I81" s="148">
        <v>-7804463</v>
      </c>
      <c r="J81" s="127">
        <v>20643472</v>
      </c>
      <c r="K81" s="127">
        <v>-11726747</v>
      </c>
    </row>
    <row r="82" spans="1:11" ht="12.75" customHeight="1" x14ac:dyDescent="0.2">
      <c r="A82" s="265" t="s">
        <v>380</v>
      </c>
      <c r="B82" s="265"/>
      <c r="C82" s="265"/>
      <c r="D82" s="265"/>
      <c r="E82" s="265"/>
      <c r="F82" s="265"/>
      <c r="G82" s="15">
        <v>73</v>
      </c>
      <c r="H82" s="148">
        <v>0</v>
      </c>
      <c r="I82" s="148">
        <v>0</v>
      </c>
      <c r="J82" s="127">
        <v>20643472</v>
      </c>
      <c r="K82" s="127">
        <v>-11726747</v>
      </c>
    </row>
    <row r="83" spans="1:11" ht="12.75" customHeight="1" x14ac:dyDescent="0.2">
      <c r="A83" s="265" t="s">
        <v>381</v>
      </c>
      <c r="B83" s="265"/>
      <c r="C83" s="265"/>
      <c r="D83" s="265"/>
      <c r="E83" s="265"/>
      <c r="F83" s="265"/>
      <c r="G83" s="15">
        <v>74</v>
      </c>
      <c r="H83" s="148">
        <v>27516390</v>
      </c>
      <c r="I83" s="148">
        <v>7804463</v>
      </c>
      <c r="J83" s="127">
        <v>0</v>
      </c>
      <c r="K83" s="127">
        <v>0</v>
      </c>
    </row>
    <row r="84" spans="1:11" x14ac:dyDescent="0.2">
      <c r="A84" s="258" t="s">
        <v>112</v>
      </c>
      <c r="B84" s="258"/>
      <c r="C84" s="258"/>
      <c r="D84" s="258"/>
      <c r="E84" s="258"/>
      <c r="F84" s="258"/>
      <c r="G84" s="259"/>
      <c r="H84" s="259"/>
      <c r="I84" s="259"/>
      <c r="J84" s="260"/>
      <c r="K84" s="260"/>
    </row>
    <row r="85" spans="1:11" ht="12.75" customHeight="1" x14ac:dyDescent="0.2">
      <c r="A85" s="253" t="s">
        <v>382</v>
      </c>
      <c r="B85" s="253"/>
      <c r="C85" s="253"/>
      <c r="D85" s="253"/>
      <c r="E85" s="253"/>
      <c r="F85" s="253"/>
      <c r="G85" s="15">
        <v>75</v>
      </c>
      <c r="H85" s="107">
        <f>H86+H87</f>
        <v>-27516390</v>
      </c>
      <c r="I85" s="107">
        <f>I86+I87</f>
        <v>-7804463</v>
      </c>
      <c r="J85" s="107">
        <f>J86+J87</f>
        <v>20643472</v>
      </c>
      <c r="K85" s="107">
        <f>K86+K87</f>
        <v>-11726747</v>
      </c>
    </row>
    <row r="86" spans="1:11" ht="12.75" customHeight="1" x14ac:dyDescent="0.2">
      <c r="A86" s="254" t="s">
        <v>157</v>
      </c>
      <c r="B86" s="254"/>
      <c r="C86" s="254"/>
      <c r="D86" s="254"/>
      <c r="E86" s="254"/>
      <c r="F86" s="254"/>
      <c r="G86" s="14">
        <v>76</v>
      </c>
      <c r="H86" s="154">
        <v>-27516390</v>
      </c>
      <c r="I86" s="150">
        <v>-7804463</v>
      </c>
      <c r="J86" s="108">
        <v>20643472</v>
      </c>
      <c r="K86" s="108">
        <v>-11726747</v>
      </c>
    </row>
    <row r="87" spans="1:11" ht="12.75" customHeight="1" x14ac:dyDescent="0.2">
      <c r="A87" s="254" t="s">
        <v>158</v>
      </c>
      <c r="B87" s="254"/>
      <c r="C87" s="254"/>
      <c r="D87" s="254"/>
      <c r="E87" s="254"/>
      <c r="F87" s="254"/>
      <c r="G87" s="14">
        <v>77</v>
      </c>
      <c r="H87" s="152">
        <v>0</v>
      </c>
      <c r="I87" s="149">
        <v>0</v>
      </c>
      <c r="J87" s="152">
        <v>0</v>
      </c>
      <c r="K87" s="108">
        <v>0</v>
      </c>
    </row>
    <row r="88" spans="1:11" x14ac:dyDescent="0.2">
      <c r="A88" s="261" t="s">
        <v>114</v>
      </c>
      <c r="B88" s="261"/>
      <c r="C88" s="261"/>
      <c r="D88" s="261"/>
      <c r="E88" s="261"/>
      <c r="F88" s="261"/>
      <c r="G88" s="262"/>
      <c r="H88" s="262"/>
      <c r="I88" s="262"/>
      <c r="J88" s="260"/>
      <c r="K88" s="260"/>
    </row>
    <row r="89" spans="1:11" ht="12.75" customHeight="1" x14ac:dyDescent="0.2">
      <c r="A89" s="233" t="s">
        <v>159</v>
      </c>
      <c r="B89" s="233"/>
      <c r="C89" s="233"/>
      <c r="D89" s="233"/>
      <c r="E89" s="233"/>
      <c r="F89" s="233"/>
      <c r="G89" s="14">
        <v>78</v>
      </c>
      <c r="H89" s="154">
        <v>-27516390</v>
      </c>
      <c r="I89" s="151">
        <v>-7804463</v>
      </c>
      <c r="J89" s="108">
        <v>20643472</v>
      </c>
      <c r="K89" s="108">
        <v>-11726747</v>
      </c>
    </row>
    <row r="90" spans="1:11" ht="24" customHeight="1" x14ac:dyDescent="0.2">
      <c r="A90" s="234" t="s">
        <v>438</v>
      </c>
      <c r="B90" s="234"/>
      <c r="C90" s="234"/>
      <c r="D90" s="234"/>
      <c r="E90" s="234"/>
      <c r="F90" s="234"/>
      <c r="G90" s="15">
        <v>79</v>
      </c>
      <c r="H90" s="125">
        <f>H91+H98</f>
        <v>-248228</v>
      </c>
      <c r="I90" s="125">
        <f>I91+I98</f>
        <v>-1063035</v>
      </c>
      <c r="J90" s="125">
        <f t="shared" ref="J90:K90" si="8">J91+J98</f>
        <v>2206883.8600000003</v>
      </c>
      <c r="K90" s="125">
        <f t="shared" si="8"/>
        <v>-243708.13999999966</v>
      </c>
    </row>
    <row r="91" spans="1:11" ht="24" customHeight="1" x14ac:dyDescent="0.2">
      <c r="A91" s="255" t="s">
        <v>445</v>
      </c>
      <c r="B91" s="255"/>
      <c r="C91" s="255"/>
      <c r="D91" s="255"/>
      <c r="E91" s="255"/>
      <c r="F91" s="255"/>
      <c r="G91" s="15">
        <v>80</v>
      </c>
      <c r="H91" s="125">
        <f>SUM(H92:H96)</f>
        <v>0</v>
      </c>
      <c r="I91" s="125">
        <f>SUM(I92:I96)</f>
        <v>0</v>
      </c>
      <c r="J91" s="125">
        <f t="shared" ref="J91:K91" si="9">SUM(J92:J96)</f>
        <v>2501135.86</v>
      </c>
      <c r="K91" s="125">
        <f t="shared" si="9"/>
        <v>2501135.86</v>
      </c>
    </row>
    <row r="92" spans="1:11" ht="25.5" customHeight="1" x14ac:dyDescent="0.2">
      <c r="A92" s="257" t="s">
        <v>383</v>
      </c>
      <c r="B92" s="257"/>
      <c r="C92" s="257"/>
      <c r="D92" s="257"/>
      <c r="E92" s="257"/>
      <c r="F92" s="257"/>
      <c r="G92" s="15">
        <v>81</v>
      </c>
      <c r="H92" s="108">
        <v>0</v>
      </c>
      <c r="I92" s="108">
        <v>0</v>
      </c>
      <c r="J92" s="108">
        <v>2501135.86</v>
      </c>
      <c r="K92" s="108">
        <v>2501135.86</v>
      </c>
    </row>
    <row r="93" spans="1:11" ht="38.25" customHeight="1" x14ac:dyDescent="0.2">
      <c r="A93" s="257" t="s">
        <v>384</v>
      </c>
      <c r="B93" s="257"/>
      <c r="C93" s="257"/>
      <c r="D93" s="257"/>
      <c r="E93" s="257"/>
      <c r="F93" s="257"/>
      <c r="G93" s="15">
        <v>82</v>
      </c>
      <c r="H93" s="108">
        <v>0</v>
      </c>
      <c r="I93" s="108">
        <v>0</v>
      </c>
      <c r="J93" s="108">
        <v>0</v>
      </c>
      <c r="K93" s="108">
        <v>0</v>
      </c>
    </row>
    <row r="94" spans="1:11" ht="38.25" customHeight="1" x14ac:dyDescent="0.2">
      <c r="A94" s="257" t="s">
        <v>385</v>
      </c>
      <c r="B94" s="257"/>
      <c r="C94" s="257"/>
      <c r="D94" s="257"/>
      <c r="E94" s="257"/>
      <c r="F94" s="257"/>
      <c r="G94" s="15">
        <v>83</v>
      </c>
      <c r="H94" s="108">
        <v>0</v>
      </c>
      <c r="I94" s="108">
        <v>0</v>
      </c>
      <c r="J94" s="108">
        <v>0</v>
      </c>
      <c r="K94" s="108">
        <v>0</v>
      </c>
    </row>
    <row r="95" spans="1:11" x14ac:dyDescent="0.2">
      <c r="A95" s="257" t="s">
        <v>386</v>
      </c>
      <c r="B95" s="257"/>
      <c r="C95" s="257"/>
      <c r="D95" s="257"/>
      <c r="E95" s="257"/>
      <c r="F95" s="257"/>
      <c r="G95" s="15">
        <v>84</v>
      </c>
      <c r="H95" s="108">
        <v>0</v>
      </c>
      <c r="I95" s="108">
        <v>0</v>
      </c>
      <c r="J95" s="108">
        <v>0</v>
      </c>
      <c r="K95" s="108">
        <v>0</v>
      </c>
    </row>
    <row r="96" spans="1:11" x14ac:dyDescent="0.2">
      <c r="A96" s="257" t="s">
        <v>387</v>
      </c>
      <c r="B96" s="257"/>
      <c r="C96" s="257"/>
      <c r="D96" s="257"/>
      <c r="E96" s="257"/>
      <c r="F96" s="257"/>
      <c r="G96" s="15">
        <v>85</v>
      </c>
      <c r="H96" s="108">
        <v>0</v>
      </c>
      <c r="I96" s="108">
        <v>0</v>
      </c>
      <c r="J96" s="108">
        <v>0</v>
      </c>
      <c r="K96" s="108">
        <v>0</v>
      </c>
    </row>
    <row r="97" spans="1:11" ht="26.25" customHeight="1" x14ac:dyDescent="0.2">
      <c r="A97" s="257" t="s">
        <v>388</v>
      </c>
      <c r="B97" s="257"/>
      <c r="C97" s="257"/>
      <c r="D97" s="257"/>
      <c r="E97" s="257"/>
      <c r="F97" s="257"/>
      <c r="G97" s="15">
        <v>86</v>
      </c>
      <c r="H97" s="108">
        <v>0</v>
      </c>
      <c r="I97" s="108">
        <v>0</v>
      </c>
      <c r="J97" s="108">
        <v>0</v>
      </c>
      <c r="K97" s="108">
        <v>0</v>
      </c>
    </row>
    <row r="98" spans="1:11" ht="25.5" customHeight="1" x14ac:dyDescent="0.2">
      <c r="A98" s="255" t="s">
        <v>439</v>
      </c>
      <c r="B98" s="255"/>
      <c r="C98" s="255"/>
      <c r="D98" s="255"/>
      <c r="E98" s="255"/>
      <c r="F98" s="255"/>
      <c r="G98" s="15">
        <v>87</v>
      </c>
      <c r="H98" s="125">
        <f>SUM(H99:H106)</f>
        <v>-248228</v>
      </c>
      <c r="I98" s="125">
        <f>SUM(I99:I106)</f>
        <v>-1063035</v>
      </c>
      <c r="J98" s="125">
        <f t="shared" ref="J98:K98" si="10">SUM(J99:J106)</f>
        <v>-294251.99999999971</v>
      </c>
      <c r="K98" s="125">
        <f t="shared" si="10"/>
        <v>-2744843.9999999995</v>
      </c>
    </row>
    <row r="99" spans="1:11" x14ac:dyDescent="0.2">
      <c r="A99" s="256" t="s">
        <v>160</v>
      </c>
      <c r="B99" s="256"/>
      <c r="C99" s="256"/>
      <c r="D99" s="256"/>
      <c r="E99" s="256"/>
      <c r="F99" s="256"/>
      <c r="G99" s="14">
        <v>88</v>
      </c>
      <c r="H99" s="154">
        <v>-248228</v>
      </c>
      <c r="I99" s="153">
        <v>-1063035</v>
      </c>
      <c r="J99" s="108">
        <v>-294251.99999999971</v>
      </c>
      <c r="K99" s="108">
        <v>-2744843.9999999995</v>
      </c>
    </row>
    <row r="100" spans="1:11" ht="36" customHeight="1" x14ac:dyDescent="0.2">
      <c r="A100" s="257" t="s">
        <v>389</v>
      </c>
      <c r="B100" s="257"/>
      <c r="C100" s="257"/>
      <c r="D100" s="257"/>
      <c r="E100" s="257"/>
      <c r="F100" s="257"/>
      <c r="G100" s="14">
        <v>89</v>
      </c>
      <c r="H100" s="152">
        <v>0</v>
      </c>
      <c r="I100" s="152">
        <v>0</v>
      </c>
      <c r="J100" s="108">
        <v>0</v>
      </c>
      <c r="K100" s="108">
        <v>0</v>
      </c>
    </row>
    <row r="101" spans="1:11" ht="22.15" customHeight="1" x14ac:dyDescent="0.2">
      <c r="A101" s="256" t="s">
        <v>161</v>
      </c>
      <c r="B101" s="256"/>
      <c r="C101" s="256"/>
      <c r="D101" s="256"/>
      <c r="E101" s="256"/>
      <c r="F101" s="256"/>
      <c r="G101" s="14">
        <v>90</v>
      </c>
      <c r="H101" s="152">
        <v>0</v>
      </c>
      <c r="I101" s="152">
        <v>0</v>
      </c>
      <c r="J101" s="108">
        <v>0</v>
      </c>
      <c r="K101" s="108">
        <v>0</v>
      </c>
    </row>
    <row r="102" spans="1:11" ht="22.15" customHeight="1" x14ac:dyDescent="0.2">
      <c r="A102" s="256" t="s">
        <v>162</v>
      </c>
      <c r="B102" s="256"/>
      <c r="C102" s="256"/>
      <c r="D102" s="256"/>
      <c r="E102" s="256"/>
      <c r="F102" s="256"/>
      <c r="G102" s="14">
        <v>91</v>
      </c>
      <c r="H102" s="152">
        <v>0</v>
      </c>
      <c r="I102" s="152">
        <v>0</v>
      </c>
      <c r="J102" s="108">
        <v>0</v>
      </c>
      <c r="K102" s="108">
        <v>0</v>
      </c>
    </row>
    <row r="103" spans="1:11" ht="22.15" customHeight="1" x14ac:dyDescent="0.2">
      <c r="A103" s="256" t="s">
        <v>163</v>
      </c>
      <c r="B103" s="256"/>
      <c r="C103" s="256"/>
      <c r="D103" s="256"/>
      <c r="E103" s="256"/>
      <c r="F103" s="256"/>
      <c r="G103" s="14">
        <v>92</v>
      </c>
      <c r="H103" s="152">
        <v>0</v>
      </c>
      <c r="I103" s="152">
        <v>0</v>
      </c>
      <c r="J103" s="108">
        <v>0</v>
      </c>
      <c r="K103" s="108">
        <v>0</v>
      </c>
    </row>
    <row r="104" spans="1:11" ht="12.75" customHeight="1" x14ac:dyDescent="0.2">
      <c r="A104" s="257" t="s">
        <v>390</v>
      </c>
      <c r="B104" s="257"/>
      <c r="C104" s="257"/>
      <c r="D104" s="257"/>
      <c r="E104" s="257"/>
      <c r="F104" s="257"/>
      <c r="G104" s="14">
        <v>93</v>
      </c>
      <c r="H104" s="152">
        <v>0</v>
      </c>
      <c r="I104" s="152">
        <v>0</v>
      </c>
      <c r="J104" s="108">
        <v>0</v>
      </c>
      <c r="K104" s="108">
        <v>0</v>
      </c>
    </row>
    <row r="105" spans="1:11" ht="26.25" customHeight="1" x14ac:dyDescent="0.2">
      <c r="A105" s="257" t="s">
        <v>391</v>
      </c>
      <c r="B105" s="257"/>
      <c r="C105" s="257"/>
      <c r="D105" s="257"/>
      <c r="E105" s="257"/>
      <c r="F105" s="257"/>
      <c r="G105" s="14">
        <v>94</v>
      </c>
      <c r="H105" s="152">
        <v>0</v>
      </c>
      <c r="I105" s="152">
        <v>0</v>
      </c>
      <c r="J105" s="108">
        <v>0</v>
      </c>
      <c r="K105" s="108">
        <v>0</v>
      </c>
    </row>
    <row r="106" spans="1:11" x14ac:dyDescent="0.2">
      <c r="A106" s="257" t="s">
        <v>392</v>
      </c>
      <c r="B106" s="257"/>
      <c r="C106" s="257"/>
      <c r="D106" s="257"/>
      <c r="E106" s="257"/>
      <c r="F106" s="257"/>
      <c r="G106" s="14">
        <v>95</v>
      </c>
      <c r="H106" s="152">
        <v>0</v>
      </c>
      <c r="I106" s="152">
        <v>0</v>
      </c>
      <c r="J106" s="108">
        <v>0</v>
      </c>
      <c r="K106" s="108">
        <v>0</v>
      </c>
    </row>
    <row r="107" spans="1:11" ht="24.75" customHeight="1" x14ac:dyDescent="0.2">
      <c r="A107" s="257" t="s">
        <v>393</v>
      </c>
      <c r="B107" s="257"/>
      <c r="C107" s="257"/>
      <c r="D107" s="257"/>
      <c r="E107" s="257"/>
      <c r="F107" s="257"/>
      <c r="G107" s="14">
        <v>96</v>
      </c>
      <c r="H107" s="152">
        <v>0</v>
      </c>
      <c r="I107" s="152">
        <v>0</v>
      </c>
      <c r="J107" s="108">
        <v>0</v>
      </c>
      <c r="K107" s="108">
        <v>0</v>
      </c>
    </row>
    <row r="108" spans="1:11" ht="22.9" customHeight="1" x14ac:dyDescent="0.2">
      <c r="A108" s="234" t="s">
        <v>440</v>
      </c>
      <c r="B108" s="234"/>
      <c r="C108" s="234"/>
      <c r="D108" s="234"/>
      <c r="E108" s="234"/>
      <c r="F108" s="234"/>
      <c r="G108" s="15">
        <v>97</v>
      </c>
      <c r="H108" s="125">
        <f>H91+H98-H107-H97</f>
        <v>-248228</v>
      </c>
      <c r="I108" s="125">
        <f>I91+I98-I107-I97</f>
        <v>-1063035</v>
      </c>
      <c r="J108" s="125">
        <f t="shared" ref="J108:K108" si="11">J91+J98-J107-J97</f>
        <v>2206883.8600000003</v>
      </c>
      <c r="K108" s="125">
        <f t="shared" si="11"/>
        <v>-243708.13999999966</v>
      </c>
    </row>
    <row r="109" spans="1:11" ht="12.75" customHeight="1" x14ac:dyDescent="0.2">
      <c r="A109" s="234" t="s">
        <v>394</v>
      </c>
      <c r="B109" s="234"/>
      <c r="C109" s="234"/>
      <c r="D109" s="234"/>
      <c r="E109" s="234"/>
      <c r="F109" s="234"/>
      <c r="G109" s="15">
        <v>98</v>
      </c>
      <c r="H109" s="107">
        <f>H89+H108</f>
        <v>-27764618</v>
      </c>
      <c r="I109" s="107">
        <f>I89+I108</f>
        <v>-8867498</v>
      </c>
      <c r="J109" s="107">
        <f t="shared" ref="J109:K109" si="12">J89+J108</f>
        <v>22850355.859999999</v>
      </c>
      <c r="K109" s="107">
        <f t="shared" si="12"/>
        <v>-11970455.140000001</v>
      </c>
    </row>
    <row r="110" spans="1:11" x14ac:dyDescent="0.2">
      <c r="A110" s="258" t="s">
        <v>164</v>
      </c>
      <c r="B110" s="258"/>
      <c r="C110" s="258"/>
      <c r="D110" s="258"/>
      <c r="E110" s="258"/>
      <c r="F110" s="258"/>
      <c r="G110" s="259"/>
      <c r="H110" s="259"/>
      <c r="I110" s="259"/>
      <c r="J110" s="260"/>
      <c r="K110" s="260"/>
    </row>
    <row r="111" spans="1:11" ht="12.75" customHeight="1" x14ac:dyDescent="0.2">
      <c r="A111" s="253" t="s">
        <v>395</v>
      </c>
      <c r="B111" s="253"/>
      <c r="C111" s="253"/>
      <c r="D111" s="253"/>
      <c r="E111" s="253"/>
      <c r="F111" s="253"/>
      <c r="G111" s="15">
        <v>99</v>
      </c>
      <c r="H111" s="107">
        <f>H112+H113</f>
        <v>-27764618</v>
      </c>
      <c r="I111" s="107">
        <f>I112+I113</f>
        <v>-8867498</v>
      </c>
      <c r="J111" s="107">
        <f>J112+J113</f>
        <v>22850355.859999999</v>
      </c>
      <c r="K111" s="107">
        <f>K112+K113</f>
        <v>-11970455.140000001</v>
      </c>
    </row>
    <row r="112" spans="1:11" ht="12.75" customHeight="1" x14ac:dyDescent="0.2">
      <c r="A112" s="254" t="s">
        <v>113</v>
      </c>
      <c r="B112" s="254"/>
      <c r="C112" s="254"/>
      <c r="D112" s="254"/>
      <c r="E112" s="254"/>
      <c r="F112" s="254"/>
      <c r="G112" s="14">
        <v>100</v>
      </c>
      <c r="H112" s="154">
        <v>-27764618</v>
      </c>
      <c r="I112" s="154">
        <v>-8867498</v>
      </c>
      <c r="J112" s="108">
        <v>22850355.859999999</v>
      </c>
      <c r="K112" s="108">
        <v>-11970455.140000001</v>
      </c>
    </row>
    <row r="113" spans="1:11" ht="12.75" customHeight="1" x14ac:dyDescent="0.2">
      <c r="A113" s="254" t="s">
        <v>165</v>
      </c>
      <c r="B113" s="254"/>
      <c r="C113" s="254"/>
      <c r="D113" s="254"/>
      <c r="E113" s="254"/>
      <c r="F113" s="254"/>
      <c r="G113" s="14">
        <v>101</v>
      </c>
      <c r="H113" s="154">
        <v>0</v>
      </c>
      <c r="I113" s="154">
        <v>0</v>
      </c>
      <c r="J113" s="108">
        <v>0</v>
      </c>
      <c r="K113" s="108">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0" zoomScale="110" zoomScaleNormal="100" workbookViewId="0">
      <selection activeCell="H18" sqref="H18"/>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89" t="s">
        <v>166</v>
      </c>
      <c r="B1" s="290"/>
      <c r="C1" s="290"/>
      <c r="D1" s="290"/>
      <c r="E1" s="290"/>
      <c r="F1" s="290"/>
      <c r="G1" s="290"/>
      <c r="H1" s="290"/>
      <c r="I1" s="290"/>
    </row>
    <row r="2" spans="1:9" x14ac:dyDescent="0.2">
      <c r="A2" s="291" t="s">
        <v>488</v>
      </c>
      <c r="B2" s="242"/>
      <c r="C2" s="242"/>
      <c r="D2" s="242"/>
      <c r="E2" s="242"/>
      <c r="F2" s="242"/>
      <c r="G2" s="242"/>
      <c r="H2" s="242"/>
      <c r="I2" s="242"/>
    </row>
    <row r="3" spans="1:9" x14ac:dyDescent="0.2">
      <c r="A3" s="293" t="s">
        <v>282</v>
      </c>
      <c r="B3" s="294"/>
      <c r="C3" s="294"/>
      <c r="D3" s="294"/>
      <c r="E3" s="294"/>
      <c r="F3" s="294"/>
      <c r="G3" s="294"/>
      <c r="H3" s="294"/>
      <c r="I3" s="294"/>
    </row>
    <row r="4" spans="1:9" x14ac:dyDescent="0.2">
      <c r="A4" s="292" t="s">
        <v>481</v>
      </c>
      <c r="B4" s="246"/>
      <c r="C4" s="246"/>
      <c r="D4" s="246"/>
      <c r="E4" s="246"/>
      <c r="F4" s="246"/>
      <c r="G4" s="246"/>
      <c r="H4" s="246"/>
      <c r="I4" s="247"/>
    </row>
    <row r="5" spans="1:9" ht="23.25" x14ac:dyDescent="0.2">
      <c r="A5" s="295" t="s">
        <v>2</v>
      </c>
      <c r="B5" s="251"/>
      <c r="C5" s="251"/>
      <c r="D5" s="251"/>
      <c r="E5" s="251"/>
      <c r="F5" s="251"/>
      <c r="G5" s="116" t="s">
        <v>103</v>
      </c>
      <c r="H5" s="117" t="s">
        <v>302</v>
      </c>
      <c r="I5" s="117" t="s">
        <v>279</v>
      </c>
    </row>
    <row r="6" spans="1:9" x14ac:dyDescent="0.2">
      <c r="A6" s="296">
        <v>1</v>
      </c>
      <c r="B6" s="251"/>
      <c r="C6" s="251"/>
      <c r="D6" s="251"/>
      <c r="E6" s="251"/>
      <c r="F6" s="251"/>
      <c r="G6" s="118">
        <v>2</v>
      </c>
      <c r="H6" s="117" t="s">
        <v>167</v>
      </c>
      <c r="I6" s="117" t="s">
        <v>168</v>
      </c>
    </row>
    <row r="7" spans="1:9" x14ac:dyDescent="0.2">
      <c r="A7" s="286" t="s">
        <v>169</v>
      </c>
      <c r="B7" s="286"/>
      <c r="C7" s="286"/>
      <c r="D7" s="286"/>
      <c r="E7" s="286"/>
      <c r="F7" s="286"/>
      <c r="G7" s="286"/>
      <c r="H7" s="286"/>
      <c r="I7" s="286"/>
    </row>
    <row r="8" spans="1:9" ht="12.75" customHeight="1" x14ac:dyDescent="0.2">
      <c r="A8" s="232" t="s">
        <v>170</v>
      </c>
      <c r="B8" s="232"/>
      <c r="C8" s="232"/>
      <c r="D8" s="232"/>
      <c r="E8" s="232"/>
      <c r="F8" s="232"/>
      <c r="G8" s="119">
        <v>1</v>
      </c>
      <c r="H8" s="155">
        <v>-17339439</v>
      </c>
      <c r="I8" s="120">
        <v>24307874</v>
      </c>
    </row>
    <row r="9" spans="1:9" ht="12.75" customHeight="1" x14ac:dyDescent="0.2">
      <c r="A9" s="288" t="s">
        <v>171</v>
      </c>
      <c r="B9" s="288"/>
      <c r="C9" s="288"/>
      <c r="D9" s="288"/>
      <c r="E9" s="288"/>
      <c r="F9" s="288"/>
      <c r="G9" s="121">
        <v>2</v>
      </c>
      <c r="H9" s="122">
        <f>H10+H11+H12+H13+H14+H15+H16+H17</f>
        <v>44943262</v>
      </c>
      <c r="I9" s="122">
        <f>I10+I11+I12+I13+I14+I15+I16+I17</f>
        <v>59675781</v>
      </c>
    </row>
    <row r="10" spans="1:9" ht="12.75" customHeight="1" x14ac:dyDescent="0.2">
      <c r="A10" s="267" t="s">
        <v>172</v>
      </c>
      <c r="B10" s="267"/>
      <c r="C10" s="267"/>
      <c r="D10" s="267"/>
      <c r="E10" s="267"/>
      <c r="F10" s="267"/>
      <c r="G10" s="119">
        <v>3</v>
      </c>
      <c r="H10" s="158">
        <v>27807501</v>
      </c>
      <c r="I10" s="120">
        <v>31730141</v>
      </c>
    </row>
    <row r="11" spans="1:9" ht="22.15" customHeight="1" x14ac:dyDescent="0.2">
      <c r="A11" s="267" t="s">
        <v>173</v>
      </c>
      <c r="B11" s="267"/>
      <c r="C11" s="267"/>
      <c r="D11" s="267"/>
      <c r="E11" s="267"/>
      <c r="F11" s="267"/>
      <c r="G11" s="119">
        <v>4</v>
      </c>
      <c r="H11" s="158">
        <v>4641000</v>
      </c>
      <c r="I11" s="120">
        <v>813363</v>
      </c>
    </row>
    <row r="12" spans="1:9" ht="23.45" customHeight="1" x14ac:dyDescent="0.2">
      <c r="A12" s="267" t="s">
        <v>174</v>
      </c>
      <c r="B12" s="267"/>
      <c r="C12" s="267"/>
      <c r="D12" s="267"/>
      <c r="E12" s="267"/>
      <c r="F12" s="267"/>
      <c r="G12" s="119">
        <v>5</v>
      </c>
      <c r="H12" s="158">
        <v>2103000</v>
      </c>
      <c r="I12" s="120">
        <v>6172628</v>
      </c>
    </row>
    <row r="13" spans="1:9" ht="12.75" customHeight="1" x14ac:dyDescent="0.2">
      <c r="A13" s="267" t="s">
        <v>175</v>
      </c>
      <c r="B13" s="267"/>
      <c r="C13" s="267"/>
      <c r="D13" s="267"/>
      <c r="E13" s="267"/>
      <c r="F13" s="267"/>
      <c r="G13" s="119">
        <v>6</v>
      </c>
      <c r="H13" s="158">
        <v>-679000</v>
      </c>
      <c r="I13" s="120">
        <v>-347266</v>
      </c>
    </row>
    <row r="14" spans="1:9" ht="12.75" customHeight="1" x14ac:dyDescent="0.2">
      <c r="A14" s="267" t="s">
        <v>176</v>
      </c>
      <c r="B14" s="267"/>
      <c r="C14" s="267"/>
      <c r="D14" s="267"/>
      <c r="E14" s="267"/>
      <c r="F14" s="267"/>
      <c r="G14" s="119">
        <v>7</v>
      </c>
      <c r="H14" s="158">
        <v>12671000</v>
      </c>
      <c r="I14" s="120">
        <v>18169404</v>
      </c>
    </row>
    <row r="15" spans="1:9" ht="12.75" customHeight="1" x14ac:dyDescent="0.2">
      <c r="A15" s="267" t="s">
        <v>177</v>
      </c>
      <c r="B15" s="267"/>
      <c r="C15" s="267"/>
      <c r="D15" s="267"/>
      <c r="E15" s="267"/>
      <c r="F15" s="267"/>
      <c r="G15" s="119">
        <v>8</v>
      </c>
      <c r="H15" s="158">
        <v>-2769000</v>
      </c>
      <c r="I15" s="120">
        <v>-3724973</v>
      </c>
    </row>
    <row r="16" spans="1:9" ht="12.75" customHeight="1" x14ac:dyDescent="0.2">
      <c r="A16" s="267" t="s">
        <v>178</v>
      </c>
      <c r="B16" s="267"/>
      <c r="C16" s="267"/>
      <c r="D16" s="267"/>
      <c r="E16" s="267"/>
      <c r="F16" s="267"/>
      <c r="G16" s="119">
        <v>9</v>
      </c>
      <c r="H16" s="158">
        <v>961000</v>
      </c>
      <c r="I16" s="120">
        <v>5866388</v>
      </c>
    </row>
    <row r="17" spans="1:9" ht="25.15" customHeight="1" x14ac:dyDescent="0.2">
      <c r="A17" s="267" t="s">
        <v>179</v>
      </c>
      <c r="B17" s="267"/>
      <c r="C17" s="267"/>
      <c r="D17" s="267"/>
      <c r="E17" s="267"/>
      <c r="F17" s="267"/>
      <c r="G17" s="119">
        <v>10</v>
      </c>
      <c r="H17" s="159">
        <v>207761</v>
      </c>
      <c r="I17" s="120">
        <v>996096</v>
      </c>
    </row>
    <row r="18" spans="1:9" ht="28.15" customHeight="1" x14ac:dyDescent="0.2">
      <c r="A18" s="284" t="s">
        <v>307</v>
      </c>
      <c r="B18" s="284"/>
      <c r="C18" s="284"/>
      <c r="D18" s="284"/>
      <c r="E18" s="284"/>
      <c r="F18" s="284"/>
      <c r="G18" s="121">
        <v>11</v>
      </c>
      <c r="H18" s="122">
        <f>H8+H9</f>
        <v>27603823</v>
      </c>
      <c r="I18" s="122">
        <f>I8+I9</f>
        <v>83983655</v>
      </c>
    </row>
    <row r="19" spans="1:9" ht="12.75" customHeight="1" x14ac:dyDescent="0.2">
      <c r="A19" s="288" t="s">
        <v>180</v>
      </c>
      <c r="B19" s="288"/>
      <c r="C19" s="288"/>
      <c r="D19" s="288"/>
      <c r="E19" s="288"/>
      <c r="F19" s="288"/>
      <c r="G19" s="121">
        <v>12</v>
      </c>
      <c r="H19" s="122">
        <f>H20+H21+H22+H23</f>
        <v>9817000</v>
      </c>
      <c r="I19" s="122">
        <f>I20+I21+I22+I23</f>
        <v>-70311602</v>
      </c>
    </row>
    <row r="20" spans="1:9" ht="12.75" customHeight="1" x14ac:dyDescent="0.2">
      <c r="A20" s="267" t="s">
        <v>181</v>
      </c>
      <c r="B20" s="267"/>
      <c r="C20" s="267"/>
      <c r="D20" s="267"/>
      <c r="E20" s="267"/>
      <c r="F20" s="267"/>
      <c r="G20" s="119">
        <v>13</v>
      </c>
      <c r="H20" s="158">
        <v>84790000</v>
      </c>
      <c r="I20" s="120">
        <v>-65318090</v>
      </c>
    </row>
    <row r="21" spans="1:9" ht="12.75" customHeight="1" x14ac:dyDescent="0.2">
      <c r="A21" s="267" t="s">
        <v>182</v>
      </c>
      <c r="B21" s="267"/>
      <c r="C21" s="267"/>
      <c r="D21" s="267"/>
      <c r="E21" s="267"/>
      <c r="F21" s="267"/>
      <c r="G21" s="119">
        <v>14</v>
      </c>
      <c r="H21" s="158">
        <v>-87441000</v>
      </c>
      <c r="I21" s="120">
        <v>-12585613</v>
      </c>
    </row>
    <row r="22" spans="1:9" ht="12.75" customHeight="1" x14ac:dyDescent="0.2">
      <c r="A22" s="267" t="s">
        <v>183</v>
      </c>
      <c r="B22" s="267"/>
      <c r="C22" s="267"/>
      <c r="D22" s="267"/>
      <c r="E22" s="267"/>
      <c r="F22" s="267"/>
      <c r="G22" s="119">
        <v>15</v>
      </c>
      <c r="H22" s="158">
        <v>12468000</v>
      </c>
      <c r="I22" s="120">
        <v>-290660</v>
      </c>
    </row>
    <row r="23" spans="1:9" ht="12.75" customHeight="1" x14ac:dyDescent="0.2">
      <c r="A23" s="267" t="s">
        <v>184</v>
      </c>
      <c r="B23" s="267"/>
      <c r="C23" s="267"/>
      <c r="D23" s="267"/>
      <c r="E23" s="267"/>
      <c r="F23" s="267"/>
      <c r="G23" s="119">
        <v>16</v>
      </c>
      <c r="H23" s="158">
        <v>0</v>
      </c>
      <c r="I23" s="120">
        <v>7882761</v>
      </c>
    </row>
    <row r="24" spans="1:9" ht="12.75" customHeight="1" x14ac:dyDescent="0.2">
      <c r="A24" s="284" t="s">
        <v>185</v>
      </c>
      <c r="B24" s="284"/>
      <c r="C24" s="284"/>
      <c r="D24" s="284"/>
      <c r="E24" s="284"/>
      <c r="F24" s="284"/>
      <c r="G24" s="121">
        <v>17</v>
      </c>
      <c r="H24" s="122">
        <f>H18+H19</f>
        <v>37420823</v>
      </c>
      <c r="I24" s="122">
        <f>I18+I19</f>
        <v>13672053</v>
      </c>
    </row>
    <row r="25" spans="1:9" ht="12.75" customHeight="1" x14ac:dyDescent="0.2">
      <c r="A25" s="232" t="s">
        <v>186</v>
      </c>
      <c r="B25" s="232"/>
      <c r="C25" s="232"/>
      <c r="D25" s="232"/>
      <c r="E25" s="232"/>
      <c r="F25" s="232"/>
      <c r="G25" s="119">
        <v>18</v>
      </c>
      <c r="H25" s="158">
        <v>-3778000</v>
      </c>
      <c r="I25" s="120">
        <v>-2665816</v>
      </c>
    </row>
    <row r="26" spans="1:9" ht="12.75" customHeight="1" x14ac:dyDescent="0.2">
      <c r="A26" s="232" t="s">
        <v>187</v>
      </c>
      <c r="B26" s="232"/>
      <c r="C26" s="232"/>
      <c r="D26" s="232"/>
      <c r="E26" s="232"/>
      <c r="F26" s="232"/>
      <c r="G26" s="119">
        <v>19</v>
      </c>
      <c r="H26" s="158">
        <v>-20542000</v>
      </c>
      <c r="I26" s="120">
        <v>-2736232</v>
      </c>
    </row>
    <row r="27" spans="1:9" ht="25.9" customHeight="1" x14ac:dyDescent="0.2">
      <c r="A27" s="285" t="s">
        <v>188</v>
      </c>
      <c r="B27" s="285"/>
      <c r="C27" s="285"/>
      <c r="D27" s="285"/>
      <c r="E27" s="285"/>
      <c r="F27" s="285"/>
      <c r="G27" s="121">
        <v>20</v>
      </c>
      <c r="H27" s="122">
        <f>H24+H25+H26</f>
        <v>13100823</v>
      </c>
      <c r="I27" s="122">
        <f>I24+I25+I26</f>
        <v>8270005</v>
      </c>
    </row>
    <row r="28" spans="1:9" x14ac:dyDescent="0.2">
      <c r="A28" s="286" t="s">
        <v>189</v>
      </c>
      <c r="B28" s="286"/>
      <c r="C28" s="286"/>
      <c r="D28" s="286"/>
      <c r="E28" s="286"/>
      <c r="F28" s="286"/>
      <c r="G28" s="286"/>
      <c r="H28" s="286"/>
      <c r="I28" s="286"/>
    </row>
    <row r="29" spans="1:9" ht="30.6" customHeight="1" x14ac:dyDescent="0.2">
      <c r="A29" s="232" t="s">
        <v>190</v>
      </c>
      <c r="B29" s="232"/>
      <c r="C29" s="232"/>
      <c r="D29" s="232"/>
      <c r="E29" s="232"/>
      <c r="F29" s="232"/>
      <c r="G29" s="119">
        <v>21</v>
      </c>
      <c r="H29" s="160">
        <v>636000</v>
      </c>
      <c r="I29" s="123">
        <v>97735</v>
      </c>
    </row>
    <row r="30" spans="1:9" ht="12.75" customHeight="1" x14ac:dyDescent="0.2">
      <c r="A30" s="232" t="s">
        <v>191</v>
      </c>
      <c r="B30" s="232"/>
      <c r="C30" s="232"/>
      <c r="D30" s="232"/>
      <c r="E30" s="232"/>
      <c r="F30" s="232"/>
      <c r="G30" s="119">
        <v>22</v>
      </c>
      <c r="H30" s="159">
        <v>0</v>
      </c>
      <c r="I30" s="123">
        <v>0</v>
      </c>
    </row>
    <row r="31" spans="1:9" ht="12.75" customHeight="1" x14ac:dyDescent="0.2">
      <c r="A31" s="232" t="s">
        <v>192</v>
      </c>
      <c r="B31" s="232"/>
      <c r="C31" s="232"/>
      <c r="D31" s="232"/>
      <c r="E31" s="232"/>
      <c r="F31" s="232"/>
      <c r="G31" s="119">
        <v>23</v>
      </c>
      <c r="H31" s="159">
        <v>1026000</v>
      </c>
      <c r="I31" s="123">
        <v>54845.049999999988</v>
      </c>
    </row>
    <row r="32" spans="1:9" ht="12.75" customHeight="1" x14ac:dyDescent="0.2">
      <c r="A32" s="232" t="s">
        <v>193</v>
      </c>
      <c r="B32" s="232"/>
      <c r="C32" s="232"/>
      <c r="D32" s="232"/>
      <c r="E32" s="232"/>
      <c r="F32" s="232"/>
      <c r="G32" s="119">
        <v>24</v>
      </c>
      <c r="H32" s="159">
        <v>0</v>
      </c>
      <c r="I32" s="123">
        <v>0</v>
      </c>
    </row>
    <row r="33" spans="1:9" ht="12.75" customHeight="1" x14ac:dyDescent="0.2">
      <c r="A33" s="232" t="s">
        <v>194</v>
      </c>
      <c r="B33" s="232"/>
      <c r="C33" s="232"/>
      <c r="D33" s="232"/>
      <c r="E33" s="232"/>
      <c r="F33" s="232"/>
      <c r="G33" s="119">
        <v>25</v>
      </c>
      <c r="H33" s="159">
        <v>9281000</v>
      </c>
      <c r="I33" s="123">
        <v>8146874</v>
      </c>
    </row>
    <row r="34" spans="1:9" ht="12.75" customHeight="1" x14ac:dyDescent="0.2">
      <c r="A34" s="232" t="s">
        <v>195</v>
      </c>
      <c r="B34" s="232"/>
      <c r="C34" s="232"/>
      <c r="D34" s="232"/>
      <c r="E34" s="232"/>
      <c r="F34" s="232"/>
      <c r="G34" s="119">
        <v>26</v>
      </c>
      <c r="H34" s="159">
        <v>1522000</v>
      </c>
      <c r="I34" s="123">
        <v>0</v>
      </c>
    </row>
    <row r="35" spans="1:9" ht="26.45" customHeight="1" x14ac:dyDescent="0.2">
      <c r="A35" s="284" t="s">
        <v>196</v>
      </c>
      <c r="B35" s="284"/>
      <c r="C35" s="284"/>
      <c r="D35" s="284"/>
      <c r="E35" s="284"/>
      <c r="F35" s="284"/>
      <c r="G35" s="121">
        <v>27</v>
      </c>
      <c r="H35" s="124">
        <f>H29+H30+H31+H32+H33+H34</f>
        <v>12465000</v>
      </c>
      <c r="I35" s="124">
        <f>I29+I30+I31+I32+I33+I34</f>
        <v>8299454.0499999998</v>
      </c>
    </row>
    <row r="36" spans="1:9" ht="22.9" customHeight="1" x14ac:dyDescent="0.2">
      <c r="A36" s="232" t="s">
        <v>197</v>
      </c>
      <c r="B36" s="232"/>
      <c r="C36" s="232"/>
      <c r="D36" s="232"/>
      <c r="E36" s="232"/>
      <c r="F36" s="232"/>
      <c r="G36" s="119">
        <v>28</v>
      </c>
      <c r="H36" s="159">
        <v>-24822000</v>
      </c>
      <c r="I36" s="123">
        <v>-8791900</v>
      </c>
    </row>
    <row r="37" spans="1:9" ht="12.75" customHeight="1" x14ac:dyDescent="0.2">
      <c r="A37" s="232" t="s">
        <v>198</v>
      </c>
      <c r="B37" s="232"/>
      <c r="C37" s="232"/>
      <c r="D37" s="232"/>
      <c r="E37" s="232"/>
      <c r="F37" s="232"/>
      <c r="G37" s="119">
        <v>29</v>
      </c>
      <c r="H37" s="159">
        <v>0</v>
      </c>
      <c r="I37" s="123">
        <v>0</v>
      </c>
    </row>
    <row r="38" spans="1:9" ht="12.75" customHeight="1" x14ac:dyDescent="0.2">
      <c r="A38" s="232" t="s">
        <v>199</v>
      </c>
      <c r="B38" s="232"/>
      <c r="C38" s="232"/>
      <c r="D38" s="232"/>
      <c r="E38" s="232"/>
      <c r="F38" s="232"/>
      <c r="G38" s="119">
        <v>30</v>
      </c>
      <c r="H38" s="159">
        <v>0</v>
      </c>
      <c r="I38" s="123">
        <v>0</v>
      </c>
    </row>
    <row r="39" spans="1:9" ht="12.75" customHeight="1" x14ac:dyDescent="0.2">
      <c r="A39" s="232" t="s">
        <v>200</v>
      </c>
      <c r="B39" s="232"/>
      <c r="C39" s="232"/>
      <c r="D39" s="232"/>
      <c r="E39" s="232"/>
      <c r="F39" s="232"/>
      <c r="G39" s="119">
        <v>31</v>
      </c>
      <c r="H39" s="159">
        <v>0</v>
      </c>
      <c r="I39" s="123">
        <v>0</v>
      </c>
    </row>
    <row r="40" spans="1:9" ht="12.75" customHeight="1" x14ac:dyDescent="0.2">
      <c r="A40" s="232" t="s">
        <v>201</v>
      </c>
      <c r="B40" s="232"/>
      <c r="C40" s="232"/>
      <c r="D40" s="232"/>
      <c r="E40" s="232"/>
      <c r="F40" s="232"/>
      <c r="G40" s="119">
        <v>32</v>
      </c>
      <c r="H40" s="159">
        <v>0</v>
      </c>
      <c r="I40" s="123">
        <v>-17586</v>
      </c>
    </row>
    <row r="41" spans="1:9" ht="24" customHeight="1" x14ac:dyDescent="0.2">
      <c r="A41" s="284" t="s">
        <v>202</v>
      </c>
      <c r="B41" s="284"/>
      <c r="C41" s="284"/>
      <c r="D41" s="284"/>
      <c r="E41" s="284"/>
      <c r="F41" s="284"/>
      <c r="G41" s="121">
        <v>33</v>
      </c>
      <c r="H41" s="124">
        <f>H36+H37+H38+H39+H40</f>
        <v>-24822000</v>
      </c>
      <c r="I41" s="124">
        <f>I36+I37+I38+I39+I40</f>
        <v>-8809486</v>
      </c>
    </row>
    <row r="42" spans="1:9" ht="29.45" customHeight="1" x14ac:dyDescent="0.2">
      <c r="A42" s="285" t="s">
        <v>203</v>
      </c>
      <c r="B42" s="285"/>
      <c r="C42" s="285"/>
      <c r="D42" s="285"/>
      <c r="E42" s="285"/>
      <c r="F42" s="285"/>
      <c r="G42" s="121">
        <v>34</v>
      </c>
      <c r="H42" s="124">
        <f>H35+H41</f>
        <v>-12357000</v>
      </c>
      <c r="I42" s="124">
        <f>I35+I41</f>
        <v>-510031.95000000019</v>
      </c>
    </row>
    <row r="43" spans="1:9" x14ac:dyDescent="0.2">
      <c r="A43" s="286" t="s">
        <v>204</v>
      </c>
      <c r="B43" s="286"/>
      <c r="C43" s="286"/>
      <c r="D43" s="286"/>
      <c r="E43" s="286"/>
      <c r="F43" s="286"/>
      <c r="G43" s="286"/>
      <c r="H43" s="286"/>
      <c r="I43" s="286"/>
    </row>
    <row r="44" spans="1:9" ht="12.75" customHeight="1" x14ac:dyDescent="0.2">
      <c r="A44" s="232" t="s">
        <v>205</v>
      </c>
      <c r="B44" s="232"/>
      <c r="C44" s="232"/>
      <c r="D44" s="232"/>
      <c r="E44" s="232"/>
      <c r="F44" s="232"/>
      <c r="G44" s="119">
        <v>35</v>
      </c>
      <c r="H44" s="159">
        <v>0</v>
      </c>
      <c r="I44" s="123">
        <v>0</v>
      </c>
    </row>
    <row r="45" spans="1:9" ht="25.15" customHeight="1" x14ac:dyDescent="0.2">
      <c r="A45" s="232" t="s">
        <v>206</v>
      </c>
      <c r="B45" s="232"/>
      <c r="C45" s="232"/>
      <c r="D45" s="232"/>
      <c r="E45" s="232"/>
      <c r="F45" s="232"/>
      <c r="G45" s="119">
        <v>36</v>
      </c>
      <c r="H45" s="159">
        <v>0</v>
      </c>
      <c r="I45" s="123">
        <v>0</v>
      </c>
    </row>
    <row r="46" spans="1:9" ht="12.75" customHeight="1" x14ac:dyDescent="0.2">
      <c r="A46" s="232" t="s">
        <v>207</v>
      </c>
      <c r="B46" s="232"/>
      <c r="C46" s="232"/>
      <c r="D46" s="232"/>
      <c r="E46" s="232"/>
      <c r="F46" s="232"/>
      <c r="G46" s="119">
        <v>37</v>
      </c>
      <c r="H46" s="159">
        <v>10754000</v>
      </c>
      <c r="I46" s="123">
        <v>0</v>
      </c>
    </row>
    <row r="47" spans="1:9" ht="12.75" customHeight="1" x14ac:dyDescent="0.2">
      <c r="A47" s="232" t="s">
        <v>208</v>
      </c>
      <c r="B47" s="232"/>
      <c r="C47" s="232"/>
      <c r="D47" s="232"/>
      <c r="E47" s="232"/>
      <c r="F47" s="232"/>
      <c r="G47" s="119">
        <v>38</v>
      </c>
      <c r="H47" s="159">
        <v>0</v>
      </c>
      <c r="I47" s="123">
        <v>0</v>
      </c>
    </row>
    <row r="48" spans="1:9" ht="22.15" customHeight="1" x14ac:dyDescent="0.2">
      <c r="A48" s="284" t="s">
        <v>209</v>
      </c>
      <c r="B48" s="284"/>
      <c r="C48" s="284"/>
      <c r="D48" s="284"/>
      <c r="E48" s="284"/>
      <c r="F48" s="284"/>
      <c r="G48" s="121">
        <v>39</v>
      </c>
      <c r="H48" s="124">
        <f>H44+H45+H46+H47</f>
        <v>10754000</v>
      </c>
      <c r="I48" s="124">
        <f>I44+I45+I46+I47</f>
        <v>0</v>
      </c>
    </row>
    <row r="49" spans="1:9" ht="24.6" customHeight="1" x14ac:dyDescent="0.2">
      <c r="A49" s="232" t="s">
        <v>306</v>
      </c>
      <c r="B49" s="232"/>
      <c r="C49" s="232"/>
      <c r="D49" s="232"/>
      <c r="E49" s="232"/>
      <c r="F49" s="232"/>
      <c r="G49" s="119">
        <v>40</v>
      </c>
      <c r="H49" s="159">
        <v>-2635000</v>
      </c>
      <c r="I49" s="123">
        <v>-8773182</v>
      </c>
    </row>
    <row r="50" spans="1:9" ht="12.75" customHeight="1" x14ac:dyDescent="0.2">
      <c r="A50" s="232" t="s">
        <v>210</v>
      </c>
      <c r="B50" s="232"/>
      <c r="C50" s="232"/>
      <c r="D50" s="232"/>
      <c r="E50" s="232"/>
      <c r="F50" s="232"/>
      <c r="G50" s="119">
        <v>41</v>
      </c>
      <c r="H50" s="159">
        <v>0</v>
      </c>
      <c r="I50" s="123">
        <v>0</v>
      </c>
    </row>
    <row r="51" spans="1:9" ht="12.75" customHeight="1" x14ac:dyDescent="0.2">
      <c r="A51" s="232" t="s">
        <v>211</v>
      </c>
      <c r="B51" s="232"/>
      <c r="C51" s="232"/>
      <c r="D51" s="232"/>
      <c r="E51" s="232"/>
      <c r="F51" s="232"/>
      <c r="G51" s="119">
        <v>42</v>
      </c>
      <c r="H51" s="159">
        <v>-4955000</v>
      </c>
      <c r="I51" s="123">
        <v>-5245288</v>
      </c>
    </row>
    <row r="52" spans="1:9" ht="22.9" customHeight="1" x14ac:dyDescent="0.2">
      <c r="A52" s="232" t="s">
        <v>212</v>
      </c>
      <c r="B52" s="232"/>
      <c r="C52" s="232"/>
      <c r="D52" s="232"/>
      <c r="E52" s="232"/>
      <c r="F52" s="232"/>
      <c r="G52" s="119">
        <v>43</v>
      </c>
      <c r="H52" s="159">
        <v>0</v>
      </c>
      <c r="I52" s="123">
        <v>0</v>
      </c>
    </row>
    <row r="53" spans="1:9" ht="12.75" customHeight="1" x14ac:dyDescent="0.2">
      <c r="A53" s="232" t="s">
        <v>213</v>
      </c>
      <c r="B53" s="232"/>
      <c r="C53" s="232"/>
      <c r="D53" s="232"/>
      <c r="E53" s="232"/>
      <c r="F53" s="232"/>
      <c r="G53" s="119">
        <v>44</v>
      </c>
      <c r="H53" s="159">
        <v>-1327000</v>
      </c>
      <c r="I53" s="123">
        <v>0</v>
      </c>
    </row>
    <row r="54" spans="1:9" ht="30.6" customHeight="1" x14ac:dyDescent="0.2">
      <c r="A54" s="284" t="s">
        <v>214</v>
      </c>
      <c r="B54" s="284"/>
      <c r="C54" s="284"/>
      <c r="D54" s="284"/>
      <c r="E54" s="284"/>
      <c r="F54" s="284"/>
      <c r="G54" s="121">
        <v>45</v>
      </c>
      <c r="H54" s="124">
        <f>H49+H50+H51+H52+H53</f>
        <v>-8917000</v>
      </c>
      <c r="I54" s="124">
        <f>I49+I50+I51+I52+I53</f>
        <v>-14018470</v>
      </c>
    </row>
    <row r="55" spans="1:9" ht="29.45" customHeight="1" x14ac:dyDescent="0.2">
      <c r="A55" s="285" t="s">
        <v>215</v>
      </c>
      <c r="B55" s="285"/>
      <c r="C55" s="285"/>
      <c r="D55" s="285"/>
      <c r="E55" s="285"/>
      <c r="F55" s="285"/>
      <c r="G55" s="121">
        <v>46</v>
      </c>
      <c r="H55" s="124">
        <f>H48+H54</f>
        <v>1837000</v>
      </c>
      <c r="I55" s="124">
        <f>I48+I54</f>
        <v>-14018470</v>
      </c>
    </row>
    <row r="56" spans="1:9" x14ac:dyDescent="0.2">
      <c r="A56" s="232" t="s">
        <v>216</v>
      </c>
      <c r="B56" s="232"/>
      <c r="C56" s="232"/>
      <c r="D56" s="232"/>
      <c r="E56" s="232"/>
      <c r="F56" s="232"/>
      <c r="G56" s="119">
        <v>47</v>
      </c>
      <c r="H56" s="123">
        <v>0</v>
      </c>
      <c r="I56" s="123">
        <v>0</v>
      </c>
    </row>
    <row r="57" spans="1:9" ht="26.45" customHeight="1" x14ac:dyDescent="0.2">
      <c r="A57" s="285" t="s">
        <v>217</v>
      </c>
      <c r="B57" s="285"/>
      <c r="C57" s="285"/>
      <c r="D57" s="285"/>
      <c r="E57" s="285"/>
      <c r="F57" s="285"/>
      <c r="G57" s="121">
        <v>48</v>
      </c>
      <c r="H57" s="124">
        <f>H27+H42+H55+H56</f>
        <v>2580823</v>
      </c>
      <c r="I57" s="124">
        <f>I27+I42+I55+I56</f>
        <v>-6258496.9500000002</v>
      </c>
    </row>
    <row r="58" spans="1:9" x14ac:dyDescent="0.2">
      <c r="A58" s="287" t="s">
        <v>218</v>
      </c>
      <c r="B58" s="287"/>
      <c r="C58" s="287"/>
      <c r="D58" s="287"/>
      <c r="E58" s="287"/>
      <c r="F58" s="287"/>
      <c r="G58" s="119">
        <v>49</v>
      </c>
      <c r="H58" s="159">
        <v>61519308</v>
      </c>
      <c r="I58" s="123">
        <v>64100131</v>
      </c>
    </row>
    <row r="59" spans="1:9" ht="31.15" customHeight="1" x14ac:dyDescent="0.2">
      <c r="A59" s="285" t="s">
        <v>219</v>
      </c>
      <c r="B59" s="285"/>
      <c r="C59" s="285"/>
      <c r="D59" s="285"/>
      <c r="E59" s="285"/>
      <c r="F59" s="285"/>
      <c r="G59" s="121">
        <v>50</v>
      </c>
      <c r="H59" s="124">
        <f>H57+H58</f>
        <v>64100131</v>
      </c>
      <c r="I59" s="124">
        <f>I57+I58</f>
        <v>57841634.049999997</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5" zoomScale="110" zoomScaleNormal="100" workbookViewId="0">
      <selection activeCell="I21" sqref="I2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89" t="s">
        <v>220</v>
      </c>
      <c r="B1" s="290"/>
      <c r="C1" s="290"/>
      <c r="D1" s="290"/>
      <c r="E1" s="290"/>
      <c r="F1" s="290"/>
      <c r="G1" s="290"/>
      <c r="H1" s="290"/>
      <c r="I1" s="290"/>
    </row>
    <row r="2" spans="1:9" ht="12.75" customHeight="1" x14ac:dyDescent="0.2">
      <c r="A2" s="291" t="s">
        <v>329</v>
      </c>
      <c r="B2" s="242"/>
      <c r="C2" s="242"/>
      <c r="D2" s="242"/>
      <c r="E2" s="242"/>
      <c r="F2" s="242"/>
      <c r="G2" s="242"/>
      <c r="H2" s="242"/>
      <c r="I2" s="242"/>
    </row>
    <row r="3" spans="1:9" x14ac:dyDescent="0.2">
      <c r="A3" s="299" t="s">
        <v>282</v>
      </c>
      <c r="B3" s="300"/>
      <c r="C3" s="300"/>
      <c r="D3" s="300"/>
      <c r="E3" s="300"/>
      <c r="F3" s="300"/>
      <c r="G3" s="300"/>
      <c r="H3" s="300"/>
      <c r="I3" s="300"/>
    </row>
    <row r="4" spans="1:9" x14ac:dyDescent="0.2">
      <c r="A4" s="292" t="s">
        <v>330</v>
      </c>
      <c r="B4" s="246"/>
      <c r="C4" s="246"/>
      <c r="D4" s="246"/>
      <c r="E4" s="246"/>
      <c r="F4" s="246"/>
      <c r="G4" s="246"/>
      <c r="H4" s="246"/>
      <c r="I4" s="247"/>
    </row>
    <row r="5" spans="1:9" ht="24" thickBot="1" x14ac:dyDescent="0.25">
      <c r="A5" s="314" t="s">
        <v>2</v>
      </c>
      <c r="B5" s="315"/>
      <c r="C5" s="315"/>
      <c r="D5" s="315"/>
      <c r="E5" s="315"/>
      <c r="F5" s="316"/>
      <c r="G5" s="18" t="s">
        <v>103</v>
      </c>
      <c r="H5" s="26" t="s">
        <v>302</v>
      </c>
      <c r="I5" s="26" t="s">
        <v>279</v>
      </c>
    </row>
    <row r="6" spans="1:9" x14ac:dyDescent="0.2">
      <c r="A6" s="305">
        <v>1</v>
      </c>
      <c r="B6" s="306"/>
      <c r="C6" s="306"/>
      <c r="D6" s="306"/>
      <c r="E6" s="306"/>
      <c r="F6" s="307"/>
      <c r="G6" s="19">
        <v>2</v>
      </c>
      <c r="H6" s="27" t="s">
        <v>167</v>
      </c>
      <c r="I6" s="27" t="s">
        <v>168</v>
      </c>
    </row>
    <row r="7" spans="1:9" x14ac:dyDescent="0.2">
      <c r="A7" s="310" t="s">
        <v>169</v>
      </c>
      <c r="B7" s="311"/>
      <c r="C7" s="311"/>
      <c r="D7" s="311"/>
      <c r="E7" s="311"/>
      <c r="F7" s="311"/>
      <c r="G7" s="311"/>
      <c r="H7" s="311"/>
      <c r="I7" s="312"/>
    </row>
    <row r="8" spans="1:9" x14ac:dyDescent="0.2">
      <c r="A8" s="313" t="s">
        <v>221</v>
      </c>
      <c r="B8" s="313"/>
      <c r="C8" s="313"/>
      <c r="D8" s="313"/>
      <c r="E8" s="313"/>
      <c r="F8" s="313"/>
      <c r="G8" s="20">
        <v>1</v>
      </c>
      <c r="H8" s="29">
        <v>0</v>
      </c>
      <c r="I8" s="29">
        <v>0</v>
      </c>
    </row>
    <row r="9" spans="1:9" x14ac:dyDescent="0.2">
      <c r="A9" s="297" t="s">
        <v>222</v>
      </c>
      <c r="B9" s="297"/>
      <c r="C9" s="297"/>
      <c r="D9" s="297"/>
      <c r="E9" s="297"/>
      <c r="F9" s="297"/>
      <c r="G9" s="21">
        <v>2</v>
      </c>
      <c r="H9" s="29">
        <v>0</v>
      </c>
      <c r="I9" s="29">
        <v>0</v>
      </c>
    </row>
    <row r="10" spans="1:9" x14ac:dyDescent="0.2">
      <c r="A10" s="297" t="s">
        <v>223</v>
      </c>
      <c r="B10" s="297"/>
      <c r="C10" s="297"/>
      <c r="D10" s="297"/>
      <c r="E10" s="297"/>
      <c r="F10" s="297"/>
      <c r="G10" s="21">
        <v>3</v>
      </c>
      <c r="H10" s="29">
        <v>0</v>
      </c>
      <c r="I10" s="29">
        <v>0</v>
      </c>
    </row>
    <row r="11" spans="1:9" x14ac:dyDescent="0.2">
      <c r="A11" s="297" t="s">
        <v>224</v>
      </c>
      <c r="B11" s="297"/>
      <c r="C11" s="297"/>
      <c r="D11" s="297"/>
      <c r="E11" s="297"/>
      <c r="F11" s="297"/>
      <c r="G11" s="21">
        <v>4</v>
      </c>
      <c r="H11" s="29">
        <v>0</v>
      </c>
      <c r="I11" s="29">
        <v>0</v>
      </c>
    </row>
    <row r="12" spans="1:9" x14ac:dyDescent="0.2">
      <c r="A12" s="297" t="s">
        <v>396</v>
      </c>
      <c r="B12" s="297"/>
      <c r="C12" s="297"/>
      <c r="D12" s="297"/>
      <c r="E12" s="297"/>
      <c r="F12" s="297"/>
      <c r="G12" s="21">
        <v>5</v>
      </c>
      <c r="H12" s="29">
        <v>0</v>
      </c>
      <c r="I12" s="29">
        <v>0</v>
      </c>
    </row>
    <row r="13" spans="1:9" x14ac:dyDescent="0.2">
      <c r="A13" s="298" t="s">
        <v>397</v>
      </c>
      <c r="B13" s="298"/>
      <c r="C13" s="298"/>
      <c r="D13" s="298"/>
      <c r="E13" s="298"/>
      <c r="F13" s="298"/>
      <c r="G13" s="109">
        <v>6</v>
      </c>
      <c r="H13" s="112">
        <f>SUM(H8:H12)</f>
        <v>0</v>
      </c>
      <c r="I13" s="112">
        <f>SUM(I8:I12)</f>
        <v>0</v>
      </c>
    </row>
    <row r="14" spans="1:9" ht="12.75" customHeight="1" x14ac:dyDescent="0.2">
      <c r="A14" s="297" t="s">
        <v>398</v>
      </c>
      <c r="B14" s="297"/>
      <c r="C14" s="297"/>
      <c r="D14" s="297"/>
      <c r="E14" s="297"/>
      <c r="F14" s="297"/>
      <c r="G14" s="21">
        <v>7</v>
      </c>
      <c r="H14" s="29">
        <v>0</v>
      </c>
      <c r="I14" s="29">
        <v>0</v>
      </c>
    </row>
    <row r="15" spans="1:9" ht="12.75" customHeight="1" x14ac:dyDescent="0.2">
      <c r="A15" s="297" t="s">
        <v>399</v>
      </c>
      <c r="B15" s="297"/>
      <c r="C15" s="297"/>
      <c r="D15" s="297"/>
      <c r="E15" s="297"/>
      <c r="F15" s="297"/>
      <c r="G15" s="21">
        <v>8</v>
      </c>
      <c r="H15" s="29">
        <v>0</v>
      </c>
      <c r="I15" s="29">
        <v>0</v>
      </c>
    </row>
    <row r="16" spans="1:9" ht="12.75" customHeight="1" x14ac:dyDescent="0.2">
      <c r="A16" s="297" t="s">
        <v>400</v>
      </c>
      <c r="B16" s="297"/>
      <c r="C16" s="297"/>
      <c r="D16" s="297"/>
      <c r="E16" s="297"/>
      <c r="F16" s="297"/>
      <c r="G16" s="21">
        <v>9</v>
      </c>
      <c r="H16" s="29">
        <v>0</v>
      </c>
      <c r="I16" s="29">
        <v>0</v>
      </c>
    </row>
    <row r="17" spans="1:9" ht="12.75" customHeight="1" x14ac:dyDescent="0.2">
      <c r="A17" s="297" t="s">
        <v>401</v>
      </c>
      <c r="B17" s="297"/>
      <c r="C17" s="297"/>
      <c r="D17" s="297"/>
      <c r="E17" s="297"/>
      <c r="F17" s="297"/>
      <c r="G17" s="21">
        <v>10</v>
      </c>
      <c r="H17" s="29">
        <v>0</v>
      </c>
      <c r="I17" s="29">
        <v>0</v>
      </c>
    </row>
    <row r="18" spans="1:9" ht="12.75" customHeight="1" x14ac:dyDescent="0.2">
      <c r="A18" s="297" t="s">
        <v>402</v>
      </c>
      <c r="B18" s="297"/>
      <c r="C18" s="297"/>
      <c r="D18" s="297"/>
      <c r="E18" s="297"/>
      <c r="F18" s="297"/>
      <c r="G18" s="21">
        <v>11</v>
      </c>
      <c r="H18" s="29">
        <v>0</v>
      </c>
      <c r="I18" s="29">
        <v>0</v>
      </c>
    </row>
    <row r="19" spans="1:9" ht="12.75" customHeight="1" x14ac:dyDescent="0.2">
      <c r="A19" s="297" t="s">
        <v>403</v>
      </c>
      <c r="B19" s="297"/>
      <c r="C19" s="297"/>
      <c r="D19" s="297"/>
      <c r="E19" s="297"/>
      <c r="F19" s="297"/>
      <c r="G19" s="21">
        <v>12</v>
      </c>
      <c r="H19" s="29">
        <v>0</v>
      </c>
      <c r="I19" s="29">
        <v>0</v>
      </c>
    </row>
    <row r="20" spans="1:9" ht="26.25" customHeight="1" x14ac:dyDescent="0.2">
      <c r="A20" s="298" t="s">
        <v>404</v>
      </c>
      <c r="B20" s="298"/>
      <c r="C20" s="298"/>
      <c r="D20" s="298"/>
      <c r="E20" s="298"/>
      <c r="F20" s="298"/>
      <c r="G20" s="109">
        <v>13</v>
      </c>
      <c r="H20" s="112">
        <f>SUM(H14:H19)</f>
        <v>0</v>
      </c>
      <c r="I20" s="112">
        <f>SUM(I14:I19)</f>
        <v>0</v>
      </c>
    </row>
    <row r="21" spans="1:9" ht="27.6" customHeight="1" x14ac:dyDescent="0.2">
      <c r="A21" s="309" t="s">
        <v>405</v>
      </c>
      <c r="B21" s="309"/>
      <c r="C21" s="309"/>
      <c r="D21" s="309"/>
      <c r="E21" s="309"/>
      <c r="F21" s="309"/>
      <c r="G21" s="110">
        <v>14</v>
      </c>
      <c r="H21" s="30">
        <f>H13+H20</f>
        <v>0</v>
      </c>
      <c r="I21" s="30">
        <f>I13+I20</f>
        <v>0</v>
      </c>
    </row>
    <row r="22" spans="1:9" x14ac:dyDescent="0.2">
      <c r="A22" s="310" t="s">
        <v>189</v>
      </c>
      <c r="B22" s="311"/>
      <c r="C22" s="311"/>
      <c r="D22" s="311"/>
      <c r="E22" s="311"/>
      <c r="F22" s="311"/>
      <c r="G22" s="311"/>
      <c r="H22" s="311"/>
      <c r="I22" s="312"/>
    </row>
    <row r="23" spans="1:9" ht="26.45" customHeight="1" x14ac:dyDescent="0.2">
      <c r="A23" s="313" t="s">
        <v>225</v>
      </c>
      <c r="B23" s="313"/>
      <c r="C23" s="313"/>
      <c r="D23" s="313"/>
      <c r="E23" s="313"/>
      <c r="F23" s="313"/>
      <c r="G23" s="20">
        <v>15</v>
      </c>
      <c r="H23" s="29">
        <v>0</v>
      </c>
      <c r="I23" s="29">
        <v>0</v>
      </c>
    </row>
    <row r="24" spans="1:9" ht="12.75" customHeight="1" x14ac:dyDescent="0.2">
      <c r="A24" s="297" t="s">
        <v>226</v>
      </c>
      <c r="B24" s="297"/>
      <c r="C24" s="297"/>
      <c r="D24" s="297"/>
      <c r="E24" s="297"/>
      <c r="F24" s="297"/>
      <c r="G24" s="20">
        <v>16</v>
      </c>
      <c r="H24" s="29">
        <v>0</v>
      </c>
      <c r="I24" s="29">
        <v>0</v>
      </c>
    </row>
    <row r="25" spans="1:9" ht="12.75" customHeight="1" x14ac:dyDescent="0.2">
      <c r="A25" s="297" t="s">
        <v>227</v>
      </c>
      <c r="B25" s="297"/>
      <c r="C25" s="297"/>
      <c r="D25" s="297"/>
      <c r="E25" s="297"/>
      <c r="F25" s="297"/>
      <c r="G25" s="20">
        <v>17</v>
      </c>
      <c r="H25" s="29">
        <v>0</v>
      </c>
      <c r="I25" s="29">
        <v>0</v>
      </c>
    </row>
    <row r="26" spans="1:9" ht="12.75" customHeight="1" x14ac:dyDescent="0.2">
      <c r="A26" s="297" t="s">
        <v>228</v>
      </c>
      <c r="B26" s="297"/>
      <c r="C26" s="297"/>
      <c r="D26" s="297"/>
      <c r="E26" s="297"/>
      <c r="F26" s="297"/>
      <c r="G26" s="20">
        <v>18</v>
      </c>
      <c r="H26" s="29">
        <v>0</v>
      </c>
      <c r="I26" s="29">
        <v>0</v>
      </c>
    </row>
    <row r="27" spans="1:9" ht="12.75" customHeight="1" x14ac:dyDescent="0.2">
      <c r="A27" s="297" t="s">
        <v>229</v>
      </c>
      <c r="B27" s="297"/>
      <c r="C27" s="297"/>
      <c r="D27" s="297"/>
      <c r="E27" s="297"/>
      <c r="F27" s="297"/>
      <c r="G27" s="20">
        <v>19</v>
      </c>
      <c r="H27" s="29">
        <v>0</v>
      </c>
      <c r="I27" s="29">
        <v>0</v>
      </c>
    </row>
    <row r="28" spans="1:9" ht="12.75" customHeight="1" x14ac:dyDescent="0.2">
      <c r="A28" s="297" t="s">
        <v>230</v>
      </c>
      <c r="B28" s="297"/>
      <c r="C28" s="297"/>
      <c r="D28" s="297"/>
      <c r="E28" s="297"/>
      <c r="F28" s="297"/>
      <c r="G28" s="20">
        <v>20</v>
      </c>
      <c r="H28" s="29">
        <v>0</v>
      </c>
      <c r="I28" s="29">
        <v>0</v>
      </c>
    </row>
    <row r="29" spans="1:9" ht="24" customHeight="1" x14ac:dyDescent="0.2">
      <c r="A29" s="303" t="s">
        <v>406</v>
      </c>
      <c r="B29" s="303"/>
      <c r="C29" s="303"/>
      <c r="D29" s="303"/>
      <c r="E29" s="303"/>
      <c r="F29" s="303"/>
      <c r="G29" s="109">
        <v>21</v>
      </c>
      <c r="H29" s="113">
        <f>SUM(H23:H28)</f>
        <v>0</v>
      </c>
      <c r="I29" s="113">
        <f>SUM(I23:I28)</f>
        <v>0</v>
      </c>
    </row>
    <row r="30" spans="1:9" ht="27" customHeight="1" x14ac:dyDescent="0.2">
      <c r="A30" s="297" t="s">
        <v>231</v>
      </c>
      <c r="B30" s="297"/>
      <c r="C30" s="297"/>
      <c r="D30" s="297"/>
      <c r="E30" s="297"/>
      <c r="F30" s="297"/>
      <c r="G30" s="21">
        <v>22</v>
      </c>
      <c r="H30" s="29">
        <v>0</v>
      </c>
      <c r="I30" s="29">
        <v>0</v>
      </c>
    </row>
    <row r="31" spans="1:9" ht="12.75" customHeight="1" x14ac:dyDescent="0.2">
      <c r="A31" s="297" t="s">
        <v>232</v>
      </c>
      <c r="B31" s="297"/>
      <c r="C31" s="297"/>
      <c r="D31" s="297"/>
      <c r="E31" s="297"/>
      <c r="F31" s="297"/>
      <c r="G31" s="21">
        <v>23</v>
      </c>
      <c r="H31" s="29">
        <v>0</v>
      </c>
      <c r="I31" s="29">
        <v>0</v>
      </c>
    </row>
    <row r="32" spans="1:9" ht="12.75" customHeight="1" x14ac:dyDescent="0.2">
      <c r="A32" s="297" t="s">
        <v>407</v>
      </c>
      <c r="B32" s="297"/>
      <c r="C32" s="297"/>
      <c r="D32" s="297"/>
      <c r="E32" s="297"/>
      <c r="F32" s="297"/>
      <c r="G32" s="21">
        <v>24</v>
      </c>
      <c r="H32" s="29">
        <v>0</v>
      </c>
      <c r="I32" s="29">
        <v>0</v>
      </c>
    </row>
    <row r="33" spans="1:9" ht="12.75" customHeight="1" x14ac:dyDescent="0.2">
      <c r="A33" s="297" t="s">
        <v>233</v>
      </c>
      <c r="B33" s="297"/>
      <c r="C33" s="297"/>
      <c r="D33" s="297"/>
      <c r="E33" s="297"/>
      <c r="F33" s="297"/>
      <c r="G33" s="21">
        <v>25</v>
      </c>
      <c r="H33" s="29">
        <v>0</v>
      </c>
      <c r="I33" s="29">
        <v>0</v>
      </c>
    </row>
    <row r="34" spans="1:9" ht="12.75" customHeight="1" x14ac:dyDescent="0.2">
      <c r="A34" s="297" t="s">
        <v>234</v>
      </c>
      <c r="B34" s="297"/>
      <c r="C34" s="297"/>
      <c r="D34" s="297"/>
      <c r="E34" s="297"/>
      <c r="F34" s="297"/>
      <c r="G34" s="21">
        <v>26</v>
      </c>
      <c r="H34" s="29">
        <v>0</v>
      </c>
      <c r="I34" s="29">
        <v>0</v>
      </c>
    </row>
    <row r="35" spans="1:9" ht="25.9" customHeight="1" x14ac:dyDescent="0.2">
      <c r="A35" s="303" t="s">
        <v>408</v>
      </c>
      <c r="B35" s="303"/>
      <c r="C35" s="303"/>
      <c r="D35" s="303"/>
      <c r="E35" s="303"/>
      <c r="F35" s="303"/>
      <c r="G35" s="109">
        <v>27</v>
      </c>
      <c r="H35" s="113">
        <f>SUM(H30:H34)</f>
        <v>0</v>
      </c>
      <c r="I35" s="113">
        <f>SUM(I30:I34)</f>
        <v>0</v>
      </c>
    </row>
    <row r="36" spans="1:9" ht="28.15" customHeight="1" x14ac:dyDescent="0.2">
      <c r="A36" s="309" t="s">
        <v>409</v>
      </c>
      <c r="B36" s="309"/>
      <c r="C36" s="309"/>
      <c r="D36" s="309"/>
      <c r="E36" s="309"/>
      <c r="F36" s="309"/>
      <c r="G36" s="110">
        <v>28</v>
      </c>
      <c r="H36" s="114">
        <f>H29+H35</f>
        <v>0</v>
      </c>
      <c r="I36" s="114">
        <f>I29+I35</f>
        <v>0</v>
      </c>
    </row>
    <row r="37" spans="1:9" x14ac:dyDescent="0.2">
      <c r="A37" s="310" t="s">
        <v>204</v>
      </c>
      <c r="B37" s="311"/>
      <c r="C37" s="311"/>
      <c r="D37" s="311"/>
      <c r="E37" s="311"/>
      <c r="F37" s="311"/>
      <c r="G37" s="311">
        <v>0</v>
      </c>
      <c r="H37" s="311"/>
      <c r="I37" s="312"/>
    </row>
    <row r="38" spans="1:9" ht="12.75" customHeight="1" x14ac:dyDescent="0.2">
      <c r="A38" s="317" t="s">
        <v>235</v>
      </c>
      <c r="B38" s="317"/>
      <c r="C38" s="317"/>
      <c r="D38" s="317"/>
      <c r="E38" s="317"/>
      <c r="F38" s="317"/>
      <c r="G38" s="20">
        <v>29</v>
      </c>
      <c r="H38" s="29">
        <v>0</v>
      </c>
      <c r="I38" s="29">
        <v>0</v>
      </c>
    </row>
    <row r="39" spans="1:9" ht="25.15" customHeight="1" x14ac:dyDescent="0.2">
      <c r="A39" s="302" t="s">
        <v>236</v>
      </c>
      <c r="B39" s="302"/>
      <c r="C39" s="302"/>
      <c r="D39" s="302"/>
      <c r="E39" s="302"/>
      <c r="F39" s="302"/>
      <c r="G39" s="21">
        <v>30</v>
      </c>
      <c r="H39" s="29">
        <v>0</v>
      </c>
      <c r="I39" s="29">
        <v>0</v>
      </c>
    </row>
    <row r="40" spans="1:9" ht="12.75" customHeight="1" x14ac:dyDescent="0.2">
      <c r="A40" s="302" t="s">
        <v>237</v>
      </c>
      <c r="B40" s="302"/>
      <c r="C40" s="302"/>
      <c r="D40" s="302"/>
      <c r="E40" s="302"/>
      <c r="F40" s="302"/>
      <c r="G40" s="21">
        <v>31</v>
      </c>
      <c r="H40" s="29">
        <v>0</v>
      </c>
      <c r="I40" s="29">
        <v>0</v>
      </c>
    </row>
    <row r="41" spans="1:9" ht="12.75" customHeight="1" x14ac:dyDescent="0.2">
      <c r="A41" s="302" t="s">
        <v>238</v>
      </c>
      <c r="B41" s="302"/>
      <c r="C41" s="302"/>
      <c r="D41" s="302"/>
      <c r="E41" s="302"/>
      <c r="F41" s="302"/>
      <c r="G41" s="21">
        <v>32</v>
      </c>
      <c r="H41" s="29">
        <v>0</v>
      </c>
      <c r="I41" s="29">
        <v>0</v>
      </c>
    </row>
    <row r="42" spans="1:9" ht="25.9" customHeight="1" x14ac:dyDescent="0.2">
      <c r="A42" s="303" t="s">
        <v>410</v>
      </c>
      <c r="B42" s="303"/>
      <c r="C42" s="303"/>
      <c r="D42" s="303"/>
      <c r="E42" s="303"/>
      <c r="F42" s="303"/>
      <c r="G42" s="109">
        <v>33</v>
      </c>
      <c r="H42" s="113">
        <f>H41+H40+H39+H38</f>
        <v>0</v>
      </c>
      <c r="I42" s="113">
        <f>I41+I40+I39+I38</f>
        <v>0</v>
      </c>
    </row>
    <row r="43" spans="1:9" ht="24.6" customHeight="1" x14ac:dyDescent="0.2">
      <c r="A43" s="302" t="s">
        <v>239</v>
      </c>
      <c r="B43" s="302"/>
      <c r="C43" s="302"/>
      <c r="D43" s="302"/>
      <c r="E43" s="302"/>
      <c r="F43" s="302"/>
      <c r="G43" s="21">
        <v>34</v>
      </c>
      <c r="H43" s="29">
        <v>0</v>
      </c>
      <c r="I43" s="29">
        <v>0</v>
      </c>
    </row>
    <row r="44" spans="1:9" ht="12.75" customHeight="1" x14ac:dyDescent="0.2">
      <c r="A44" s="302" t="s">
        <v>240</v>
      </c>
      <c r="B44" s="302"/>
      <c r="C44" s="302"/>
      <c r="D44" s="302"/>
      <c r="E44" s="302"/>
      <c r="F44" s="302"/>
      <c r="G44" s="21">
        <v>35</v>
      </c>
      <c r="H44" s="29">
        <v>0</v>
      </c>
      <c r="I44" s="29">
        <v>0</v>
      </c>
    </row>
    <row r="45" spans="1:9" ht="12.75" customHeight="1" x14ac:dyDescent="0.2">
      <c r="A45" s="302" t="s">
        <v>241</v>
      </c>
      <c r="B45" s="302"/>
      <c r="C45" s="302"/>
      <c r="D45" s="302"/>
      <c r="E45" s="302"/>
      <c r="F45" s="302"/>
      <c r="G45" s="21">
        <v>36</v>
      </c>
      <c r="H45" s="29">
        <v>0</v>
      </c>
      <c r="I45" s="29">
        <v>0</v>
      </c>
    </row>
    <row r="46" spans="1:9" ht="21" customHeight="1" x14ac:dyDescent="0.2">
      <c r="A46" s="302" t="s">
        <v>242</v>
      </c>
      <c r="B46" s="302"/>
      <c r="C46" s="302"/>
      <c r="D46" s="302"/>
      <c r="E46" s="302"/>
      <c r="F46" s="302"/>
      <c r="G46" s="21">
        <v>37</v>
      </c>
      <c r="H46" s="29">
        <v>0</v>
      </c>
      <c r="I46" s="29">
        <v>0</v>
      </c>
    </row>
    <row r="47" spans="1:9" ht="12.75" customHeight="1" x14ac:dyDescent="0.2">
      <c r="A47" s="302" t="s">
        <v>243</v>
      </c>
      <c r="B47" s="302"/>
      <c r="C47" s="302"/>
      <c r="D47" s="302"/>
      <c r="E47" s="302"/>
      <c r="F47" s="302"/>
      <c r="G47" s="21">
        <v>38</v>
      </c>
      <c r="H47" s="29">
        <v>0</v>
      </c>
      <c r="I47" s="29">
        <v>0</v>
      </c>
    </row>
    <row r="48" spans="1:9" ht="22.9" customHeight="1" x14ac:dyDescent="0.2">
      <c r="A48" s="303" t="s">
        <v>411</v>
      </c>
      <c r="B48" s="303"/>
      <c r="C48" s="303"/>
      <c r="D48" s="303"/>
      <c r="E48" s="303"/>
      <c r="F48" s="303"/>
      <c r="G48" s="109">
        <v>39</v>
      </c>
      <c r="H48" s="113">
        <f>H47+H46+H45+H44+H43</f>
        <v>0</v>
      </c>
      <c r="I48" s="113">
        <f>I47+I46+I45+I44+I43</f>
        <v>0</v>
      </c>
    </row>
    <row r="49" spans="1:9" ht="25.9" customHeight="1" x14ac:dyDescent="0.2">
      <c r="A49" s="304" t="s">
        <v>446</v>
      </c>
      <c r="B49" s="304"/>
      <c r="C49" s="304"/>
      <c r="D49" s="304"/>
      <c r="E49" s="304"/>
      <c r="F49" s="304"/>
      <c r="G49" s="109">
        <v>40</v>
      </c>
      <c r="H49" s="113">
        <f>H48+H42</f>
        <v>0</v>
      </c>
      <c r="I49" s="113">
        <f>I48+I42</f>
        <v>0</v>
      </c>
    </row>
    <row r="50" spans="1:9" ht="12.75" customHeight="1" x14ac:dyDescent="0.2">
      <c r="A50" s="297" t="s">
        <v>244</v>
      </c>
      <c r="B50" s="297"/>
      <c r="C50" s="297"/>
      <c r="D50" s="297"/>
      <c r="E50" s="297"/>
      <c r="F50" s="297"/>
      <c r="G50" s="21">
        <v>41</v>
      </c>
      <c r="H50" s="29">
        <v>0</v>
      </c>
      <c r="I50" s="29">
        <v>0</v>
      </c>
    </row>
    <row r="51" spans="1:9" ht="25.9" customHeight="1" x14ac:dyDescent="0.2">
      <c r="A51" s="304" t="s">
        <v>412</v>
      </c>
      <c r="B51" s="304"/>
      <c r="C51" s="304"/>
      <c r="D51" s="304"/>
      <c r="E51" s="304"/>
      <c r="F51" s="304"/>
      <c r="G51" s="109">
        <v>42</v>
      </c>
      <c r="H51" s="113">
        <f>H21+H36+H49+H50</f>
        <v>0</v>
      </c>
      <c r="I51" s="113">
        <f>I21+I36+I49+I50</f>
        <v>0</v>
      </c>
    </row>
    <row r="52" spans="1:9" ht="12.75" customHeight="1" x14ac:dyDescent="0.2">
      <c r="A52" s="308" t="s">
        <v>218</v>
      </c>
      <c r="B52" s="308"/>
      <c r="C52" s="308"/>
      <c r="D52" s="308"/>
      <c r="E52" s="308"/>
      <c r="F52" s="308"/>
      <c r="G52" s="21">
        <v>43</v>
      </c>
      <c r="H52" s="29">
        <v>0</v>
      </c>
      <c r="I52" s="29">
        <v>0</v>
      </c>
    </row>
    <row r="53" spans="1:9" ht="31.9" customHeight="1" x14ac:dyDescent="0.2">
      <c r="A53" s="301" t="s">
        <v>413</v>
      </c>
      <c r="B53" s="301"/>
      <c r="C53" s="301"/>
      <c r="D53" s="301"/>
      <c r="E53" s="301"/>
      <c r="F53" s="301"/>
      <c r="G53" s="111">
        <v>44</v>
      </c>
      <c r="H53" s="115">
        <f>H52+H51</f>
        <v>0</v>
      </c>
      <c r="I53" s="115">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G19" zoomScale="85" zoomScaleNormal="100" zoomScaleSheetLayoutView="85" workbookViewId="0">
      <selection activeCell="P36" sqref="P36"/>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36" t="s">
        <v>245</v>
      </c>
      <c r="B1" s="337"/>
      <c r="C1" s="337"/>
      <c r="D1" s="337"/>
      <c r="E1" s="337"/>
      <c r="F1" s="337"/>
      <c r="G1" s="337"/>
      <c r="H1" s="337"/>
      <c r="I1" s="337"/>
      <c r="J1" s="337"/>
      <c r="K1" s="31"/>
    </row>
    <row r="2" spans="1:25" ht="15.75" x14ac:dyDescent="0.2">
      <c r="A2" s="2"/>
      <c r="B2" s="3"/>
      <c r="C2" s="338" t="s">
        <v>246</v>
      </c>
      <c r="D2" s="338"/>
      <c r="E2" s="9">
        <v>44197</v>
      </c>
      <c r="F2" s="4" t="s">
        <v>0</v>
      </c>
      <c r="G2" s="9">
        <v>44561</v>
      </c>
      <c r="H2" s="33"/>
      <c r="I2" s="33"/>
      <c r="J2" s="33"/>
      <c r="K2" s="34"/>
      <c r="X2" s="35" t="s">
        <v>282</v>
      </c>
    </row>
    <row r="3" spans="1:25" ht="13.5" customHeight="1" thickBot="1" x14ac:dyDescent="0.25">
      <c r="A3" s="339" t="s">
        <v>247</v>
      </c>
      <c r="B3" s="340"/>
      <c r="C3" s="340"/>
      <c r="D3" s="340"/>
      <c r="E3" s="340"/>
      <c r="F3" s="340"/>
      <c r="G3" s="343" t="s">
        <v>3</v>
      </c>
      <c r="H3" s="327" t="s">
        <v>248</v>
      </c>
      <c r="I3" s="327"/>
      <c r="J3" s="327"/>
      <c r="K3" s="327"/>
      <c r="L3" s="327"/>
      <c r="M3" s="327"/>
      <c r="N3" s="327"/>
      <c r="O3" s="327"/>
      <c r="P3" s="327"/>
      <c r="Q3" s="327"/>
      <c r="R3" s="327"/>
      <c r="S3" s="327"/>
      <c r="T3" s="327"/>
      <c r="U3" s="327"/>
      <c r="V3" s="327"/>
      <c r="W3" s="327"/>
      <c r="X3" s="327" t="s">
        <v>249</v>
      </c>
      <c r="Y3" s="329" t="s">
        <v>250</v>
      </c>
    </row>
    <row r="4" spans="1:25" ht="90.75" thickBot="1" x14ac:dyDescent="0.25">
      <c r="A4" s="341"/>
      <c r="B4" s="342"/>
      <c r="C4" s="342"/>
      <c r="D4" s="342"/>
      <c r="E4" s="342"/>
      <c r="F4" s="342"/>
      <c r="G4" s="344"/>
      <c r="H4" s="36" t="s">
        <v>251</v>
      </c>
      <c r="I4" s="36" t="s">
        <v>252</v>
      </c>
      <c r="J4" s="36" t="s">
        <v>253</v>
      </c>
      <c r="K4" s="36" t="s">
        <v>254</v>
      </c>
      <c r="L4" s="36" t="s">
        <v>255</v>
      </c>
      <c r="M4" s="36" t="s">
        <v>256</v>
      </c>
      <c r="N4" s="36" t="s">
        <v>257</v>
      </c>
      <c r="O4" s="36" t="s">
        <v>258</v>
      </c>
      <c r="P4" s="126" t="s">
        <v>414</v>
      </c>
      <c r="Q4" s="36" t="s">
        <v>259</v>
      </c>
      <c r="R4" s="36" t="s">
        <v>260</v>
      </c>
      <c r="S4" s="126" t="s">
        <v>415</v>
      </c>
      <c r="T4" s="126" t="s">
        <v>416</v>
      </c>
      <c r="U4" s="36" t="s">
        <v>261</v>
      </c>
      <c r="V4" s="36" t="s">
        <v>262</v>
      </c>
      <c r="W4" s="36" t="s">
        <v>263</v>
      </c>
      <c r="X4" s="328"/>
      <c r="Y4" s="330"/>
    </row>
    <row r="5" spans="1:25" ht="22.5" x14ac:dyDescent="0.2">
      <c r="A5" s="331">
        <v>1</v>
      </c>
      <c r="B5" s="332"/>
      <c r="C5" s="332"/>
      <c r="D5" s="332"/>
      <c r="E5" s="332"/>
      <c r="F5" s="332"/>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33" t="s">
        <v>264</v>
      </c>
      <c r="B6" s="333"/>
      <c r="C6" s="333"/>
      <c r="D6" s="333"/>
      <c r="E6" s="333"/>
      <c r="F6" s="333"/>
      <c r="G6" s="333"/>
      <c r="H6" s="333"/>
      <c r="I6" s="333"/>
      <c r="J6" s="333"/>
      <c r="K6" s="333"/>
      <c r="L6" s="333"/>
      <c r="M6" s="333"/>
      <c r="N6" s="334"/>
      <c r="O6" s="334"/>
      <c r="P6" s="334"/>
      <c r="Q6" s="334"/>
      <c r="R6" s="334"/>
      <c r="S6" s="334"/>
      <c r="T6" s="334"/>
      <c r="U6" s="334"/>
      <c r="V6" s="334"/>
      <c r="W6" s="334"/>
      <c r="X6" s="334"/>
      <c r="Y6" s="335"/>
    </row>
    <row r="7" spans="1:25" x14ac:dyDescent="0.2">
      <c r="A7" s="325" t="s">
        <v>299</v>
      </c>
      <c r="B7" s="325"/>
      <c r="C7" s="325"/>
      <c r="D7" s="325"/>
      <c r="E7" s="325"/>
      <c r="F7" s="325"/>
      <c r="G7" s="6">
        <v>1</v>
      </c>
      <c r="H7" s="40">
        <v>247193050</v>
      </c>
      <c r="I7" s="40">
        <v>86141670</v>
      </c>
      <c r="J7" s="40">
        <v>11652410</v>
      </c>
      <c r="K7" s="40">
        <v>8465950</v>
      </c>
      <c r="L7" s="40">
        <v>8465950</v>
      </c>
      <c r="M7" s="40">
        <v>32188407</v>
      </c>
      <c r="N7" s="40">
        <v>30589700</v>
      </c>
      <c r="O7" s="40">
        <v>40706979</v>
      </c>
      <c r="P7" s="40">
        <v>0</v>
      </c>
      <c r="Q7" s="40">
        <v>0</v>
      </c>
      <c r="R7" s="40">
        <v>0</v>
      </c>
      <c r="S7" s="40">
        <v>0</v>
      </c>
      <c r="T7" s="40">
        <v>0</v>
      </c>
      <c r="U7" s="40">
        <v>-369208977</v>
      </c>
      <c r="V7" s="40">
        <v>3250989</v>
      </c>
      <c r="W7" s="41">
        <f>H7+I7+J7+K7-L7+M7+N7+O7+P7+Q7+R7+U7+V7+S7+T7</f>
        <v>82514228</v>
      </c>
      <c r="X7" s="40">
        <v>0</v>
      </c>
      <c r="Y7" s="41">
        <f>W7+X7</f>
        <v>82514228</v>
      </c>
    </row>
    <row r="8" spans="1:25" x14ac:dyDescent="0.2">
      <c r="A8" s="320" t="s">
        <v>265</v>
      </c>
      <c r="B8" s="320"/>
      <c r="C8" s="320"/>
      <c r="D8" s="320"/>
      <c r="E8" s="320"/>
      <c r="F8" s="320"/>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320" t="s">
        <v>266</v>
      </c>
      <c r="B9" s="320"/>
      <c r="C9" s="320"/>
      <c r="D9" s="320"/>
      <c r="E9" s="320"/>
      <c r="F9" s="320"/>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26" t="s">
        <v>300</v>
      </c>
      <c r="B10" s="326"/>
      <c r="C10" s="326"/>
      <c r="D10" s="326"/>
      <c r="E10" s="326"/>
      <c r="F10" s="326"/>
      <c r="G10" s="7">
        <v>4</v>
      </c>
      <c r="H10" s="41">
        <f>H7+H8+H9</f>
        <v>247193050</v>
      </c>
      <c r="I10" s="41">
        <f t="shared" ref="I10:Y10" si="2">I7+I8+I9</f>
        <v>86141670</v>
      </c>
      <c r="J10" s="41">
        <f t="shared" si="2"/>
        <v>11652410</v>
      </c>
      <c r="K10" s="41">
        <f>K7+K8+K9</f>
        <v>8465950</v>
      </c>
      <c r="L10" s="41">
        <f t="shared" si="2"/>
        <v>8465950</v>
      </c>
      <c r="M10" s="41">
        <f t="shared" si="2"/>
        <v>32188407</v>
      </c>
      <c r="N10" s="41">
        <f t="shared" si="2"/>
        <v>30589700</v>
      </c>
      <c r="O10" s="41">
        <f t="shared" si="2"/>
        <v>40706979</v>
      </c>
      <c r="P10" s="41">
        <f t="shared" si="2"/>
        <v>0</v>
      </c>
      <c r="Q10" s="41">
        <f t="shared" si="2"/>
        <v>0</v>
      </c>
      <c r="R10" s="41">
        <f t="shared" si="2"/>
        <v>0</v>
      </c>
      <c r="S10" s="41">
        <f t="shared" si="2"/>
        <v>0</v>
      </c>
      <c r="T10" s="41">
        <f t="shared" si="2"/>
        <v>0</v>
      </c>
      <c r="U10" s="41">
        <f t="shared" si="2"/>
        <v>-369208977</v>
      </c>
      <c r="V10" s="41">
        <f t="shared" si="2"/>
        <v>3250989</v>
      </c>
      <c r="W10" s="41">
        <f t="shared" si="2"/>
        <v>82514228</v>
      </c>
      <c r="X10" s="41">
        <f t="shared" si="2"/>
        <v>0</v>
      </c>
      <c r="Y10" s="41">
        <f t="shared" si="2"/>
        <v>82514228</v>
      </c>
    </row>
    <row r="11" spans="1:25" x14ac:dyDescent="0.2">
      <c r="A11" s="320" t="s">
        <v>267</v>
      </c>
      <c r="B11" s="320"/>
      <c r="C11" s="320"/>
      <c r="D11" s="320"/>
      <c r="E11" s="320"/>
      <c r="F11" s="320"/>
      <c r="G11" s="6">
        <v>5</v>
      </c>
      <c r="H11" s="42">
        <v>0</v>
      </c>
      <c r="I11" s="42">
        <v>0</v>
      </c>
      <c r="J11" s="42">
        <v>0</v>
      </c>
      <c r="K11" s="42">
        <v>0</v>
      </c>
      <c r="L11" s="42">
        <v>0</v>
      </c>
      <c r="M11" s="42">
        <v>0</v>
      </c>
      <c r="N11" s="42">
        <v>0</v>
      </c>
      <c r="O11" s="42">
        <v>0</v>
      </c>
      <c r="P11" s="42">
        <v>0</v>
      </c>
      <c r="Q11" s="42">
        <v>0</v>
      </c>
      <c r="R11" s="42">
        <v>0</v>
      </c>
      <c r="S11" s="40">
        <v>0</v>
      </c>
      <c r="T11" s="40">
        <v>0</v>
      </c>
      <c r="U11" s="42">
        <v>0</v>
      </c>
      <c r="V11" s="40">
        <v>-27516390</v>
      </c>
      <c r="W11" s="41">
        <f t="shared" ref="W11:W29" si="3">H11+I11+J11+K11-L11+M11+N11+O11+P11+Q11+R11+U11+V11+S11+T11</f>
        <v>-27516390</v>
      </c>
      <c r="X11" s="40">
        <v>0</v>
      </c>
      <c r="Y11" s="41">
        <f t="shared" ref="Y11:Y29" si="4">W11+X11</f>
        <v>-27516390</v>
      </c>
    </row>
    <row r="12" spans="1:25" x14ac:dyDescent="0.2">
      <c r="A12" s="320" t="s">
        <v>268</v>
      </c>
      <c r="B12" s="320"/>
      <c r="C12" s="320"/>
      <c r="D12" s="320"/>
      <c r="E12" s="320"/>
      <c r="F12" s="320"/>
      <c r="G12" s="6">
        <v>6</v>
      </c>
      <c r="H12" s="42">
        <v>0</v>
      </c>
      <c r="I12" s="42">
        <v>0</v>
      </c>
      <c r="J12" s="42">
        <v>0</v>
      </c>
      <c r="K12" s="42">
        <v>0</v>
      </c>
      <c r="L12" s="42">
        <v>0</v>
      </c>
      <c r="M12" s="42">
        <v>0</v>
      </c>
      <c r="N12" s="40">
        <v>-248228</v>
      </c>
      <c r="O12" s="42">
        <v>0</v>
      </c>
      <c r="P12" s="42">
        <v>0</v>
      </c>
      <c r="Q12" s="42">
        <v>0</v>
      </c>
      <c r="R12" s="42">
        <v>0</v>
      </c>
      <c r="S12" s="40">
        <v>0</v>
      </c>
      <c r="T12" s="40">
        <v>0</v>
      </c>
      <c r="U12" s="42">
        <v>0</v>
      </c>
      <c r="V12" s="42">
        <v>0</v>
      </c>
      <c r="W12" s="41">
        <f t="shared" si="3"/>
        <v>-248228</v>
      </c>
      <c r="X12" s="40">
        <v>0</v>
      </c>
      <c r="Y12" s="41">
        <f t="shared" si="4"/>
        <v>-248228</v>
      </c>
    </row>
    <row r="13" spans="1:25" ht="26.25" customHeight="1" x14ac:dyDescent="0.2">
      <c r="A13" s="320" t="s">
        <v>269</v>
      </c>
      <c r="B13" s="320"/>
      <c r="C13" s="320"/>
      <c r="D13" s="320"/>
      <c r="E13" s="320"/>
      <c r="F13" s="320"/>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320" t="s">
        <v>420</v>
      </c>
      <c r="B14" s="320"/>
      <c r="C14" s="320"/>
      <c r="D14" s="320"/>
      <c r="E14" s="320"/>
      <c r="F14" s="320"/>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320" t="s">
        <v>270</v>
      </c>
      <c r="B15" s="320"/>
      <c r="C15" s="320"/>
      <c r="D15" s="320"/>
      <c r="E15" s="320"/>
      <c r="F15" s="320"/>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320" t="s">
        <v>271</v>
      </c>
      <c r="B16" s="320"/>
      <c r="C16" s="320"/>
      <c r="D16" s="320"/>
      <c r="E16" s="320"/>
      <c r="F16" s="320"/>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320" t="s">
        <v>272</v>
      </c>
      <c r="B17" s="320"/>
      <c r="C17" s="320"/>
      <c r="D17" s="320"/>
      <c r="E17" s="320"/>
      <c r="F17" s="320"/>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320" t="s">
        <v>273</v>
      </c>
      <c r="B18" s="320"/>
      <c r="C18" s="320"/>
      <c r="D18" s="320"/>
      <c r="E18" s="320"/>
      <c r="F18" s="320"/>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320" t="s">
        <v>274</v>
      </c>
      <c r="B19" s="320"/>
      <c r="C19" s="320"/>
      <c r="D19" s="320"/>
      <c r="E19" s="320"/>
      <c r="F19" s="320"/>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320" t="s">
        <v>275</v>
      </c>
      <c r="B20" s="320"/>
      <c r="C20" s="320"/>
      <c r="D20" s="320"/>
      <c r="E20" s="320"/>
      <c r="F20" s="320"/>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320" t="s">
        <v>421</v>
      </c>
      <c r="B21" s="320"/>
      <c r="C21" s="320"/>
      <c r="D21" s="320"/>
      <c r="E21" s="320"/>
      <c r="F21" s="320"/>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320" t="s">
        <v>422</v>
      </c>
      <c r="B22" s="320"/>
      <c r="C22" s="320"/>
      <c r="D22" s="320"/>
      <c r="E22" s="320"/>
      <c r="F22" s="320"/>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320" t="s">
        <v>423</v>
      </c>
      <c r="B23" s="320"/>
      <c r="C23" s="320"/>
      <c r="D23" s="320"/>
      <c r="E23" s="320"/>
      <c r="F23" s="320"/>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320" t="s">
        <v>276</v>
      </c>
      <c r="B24" s="320"/>
      <c r="C24" s="320"/>
      <c r="D24" s="320"/>
      <c r="E24" s="320"/>
      <c r="F24" s="320"/>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320" t="s">
        <v>424</v>
      </c>
      <c r="B25" s="320"/>
      <c r="C25" s="320"/>
      <c r="D25" s="320"/>
      <c r="E25" s="320"/>
      <c r="F25" s="320"/>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320" t="s">
        <v>432</v>
      </c>
      <c r="B26" s="320"/>
      <c r="C26" s="320"/>
      <c r="D26" s="320"/>
      <c r="E26" s="320"/>
      <c r="F26" s="320"/>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320" t="s">
        <v>425</v>
      </c>
      <c r="B27" s="320"/>
      <c r="C27" s="320"/>
      <c r="D27" s="320"/>
      <c r="E27" s="320"/>
      <c r="F27" s="320"/>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320" t="s">
        <v>426</v>
      </c>
      <c r="B28" s="320"/>
      <c r="C28" s="320"/>
      <c r="D28" s="320"/>
      <c r="E28" s="320"/>
      <c r="F28" s="320"/>
      <c r="G28" s="6">
        <v>22</v>
      </c>
      <c r="H28" s="40">
        <v>0</v>
      </c>
      <c r="I28" s="40">
        <v>0</v>
      </c>
      <c r="J28" s="40">
        <v>0</v>
      </c>
      <c r="K28" s="40">
        <v>0</v>
      </c>
      <c r="L28" s="40">
        <v>0</v>
      </c>
      <c r="M28" s="40">
        <v>0</v>
      </c>
      <c r="N28" s="40">
        <v>0</v>
      </c>
      <c r="O28" s="40">
        <v>0</v>
      </c>
      <c r="P28" s="40">
        <v>0</v>
      </c>
      <c r="Q28" s="40">
        <v>0</v>
      </c>
      <c r="R28" s="40">
        <v>0</v>
      </c>
      <c r="S28" s="40">
        <v>0</v>
      </c>
      <c r="T28" s="40">
        <v>0</v>
      </c>
      <c r="U28" s="40">
        <v>3250989</v>
      </c>
      <c r="V28" s="40">
        <v>-3250989</v>
      </c>
      <c r="W28" s="41">
        <f t="shared" si="3"/>
        <v>0</v>
      </c>
      <c r="X28" s="40">
        <v>0</v>
      </c>
      <c r="Y28" s="41">
        <f t="shared" si="4"/>
        <v>0</v>
      </c>
    </row>
    <row r="29" spans="1:25" ht="12.75" customHeight="1" x14ac:dyDescent="0.2">
      <c r="A29" s="320" t="s">
        <v>427</v>
      </c>
      <c r="B29" s="320"/>
      <c r="C29" s="320"/>
      <c r="D29" s="320"/>
      <c r="E29" s="320"/>
      <c r="F29" s="320"/>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21" t="s">
        <v>428</v>
      </c>
      <c r="B30" s="321"/>
      <c r="C30" s="321"/>
      <c r="D30" s="321"/>
      <c r="E30" s="321"/>
      <c r="F30" s="321"/>
      <c r="G30" s="8">
        <v>24</v>
      </c>
      <c r="H30" s="43">
        <f>SUM(H10:H29)</f>
        <v>247193050</v>
      </c>
      <c r="I30" s="43">
        <f t="shared" ref="I30:Y30" si="5">SUM(I10:I29)</f>
        <v>86141670</v>
      </c>
      <c r="J30" s="43">
        <f t="shared" si="5"/>
        <v>11652410</v>
      </c>
      <c r="K30" s="43">
        <f t="shared" si="5"/>
        <v>8465950</v>
      </c>
      <c r="L30" s="43">
        <f t="shared" si="5"/>
        <v>8465950</v>
      </c>
      <c r="M30" s="43">
        <f t="shared" si="5"/>
        <v>32188407</v>
      </c>
      <c r="N30" s="43">
        <f t="shared" si="5"/>
        <v>30341472</v>
      </c>
      <c r="O30" s="43">
        <f t="shared" si="5"/>
        <v>40706979</v>
      </c>
      <c r="P30" s="43">
        <f t="shared" si="5"/>
        <v>0</v>
      </c>
      <c r="Q30" s="43">
        <f t="shared" si="5"/>
        <v>0</v>
      </c>
      <c r="R30" s="43">
        <f t="shared" si="5"/>
        <v>0</v>
      </c>
      <c r="S30" s="43">
        <f t="shared" si="5"/>
        <v>0</v>
      </c>
      <c r="T30" s="43">
        <f t="shared" si="5"/>
        <v>0</v>
      </c>
      <c r="U30" s="43">
        <f t="shared" si="5"/>
        <v>-365957988</v>
      </c>
      <c r="V30" s="43">
        <f t="shared" si="5"/>
        <v>-27516390</v>
      </c>
      <c r="W30" s="43">
        <f t="shared" si="5"/>
        <v>54749610</v>
      </c>
      <c r="X30" s="43">
        <f t="shared" si="5"/>
        <v>0</v>
      </c>
      <c r="Y30" s="43">
        <f t="shared" si="5"/>
        <v>54749610</v>
      </c>
    </row>
    <row r="31" spans="1:25" x14ac:dyDescent="0.2">
      <c r="A31" s="322" t="s">
        <v>277</v>
      </c>
      <c r="B31" s="323"/>
      <c r="C31" s="323"/>
      <c r="D31" s="323"/>
      <c r="E31" s="323"/>
      <c r="F31" s="323"/>
      <c r="G31" s="323"/>
      <c r="H31" s="323"/>
      <c r="I31" s="323"/>
      <c r="J31" s="323"/>
      <c r="K31" s="323"/>
      <c r="L31" s="323"/>
      <c r="M31" s="323"/>
      <c r="N31" s="323"/>
      <c r="O31" s="323"/>
      <c r="P31" s="323"/>
      <c r="Q31" s="323"/>
      <c r="R31" s="323"/>
      <c r="S31" s="323"/>
      <c r="T31" s="323"/>
      <c r="U31" s="323"/>
      <c r="V31" s="323"/>
      <c r="W31" s="323"/>
      <c r="X31" s="323"/>
      <c r="Y31" s="323"/>
    </row>
    <row r="32" spans="1:25" ht="36.75" customHeight="1" x14ac:dyDescent="0.2">
      <c r="A32" s="318" t="s">
        <v>278</v>
      </c>
      <c r="B32" s="318"/>
      <c r="C32" s="318"/>
      <c r="D32" s="318"/>
      <c r="E32" s="318"/>
      <c r="F32" s="318"/>
      <c r="G32" s="7">
        <v>25</v>
      </c>
      <c r="H32" s="41">
        <f>SUM(H12:H20)</f>
        <v>0</v>
      </c>
      <c r="I32" s="41">
        <f t="shared" ref="I32:Y32" si="6">SUM(I12:I20)</f>
        <v>0</v>
      </c>
      <c r="J32" s="41">
        <f t="shared" si="6"/>
        <v>0</v>
      </c>
      <c r="K32" s="41">
        <f t="shared" si="6"/>
        <v>0</v>
      </c>
      <c r="L32" s="41">
        <f t="shared" si="6"/>
        <v>0</v>
      </c>
      <c r="M32" s="41">
        <f t="shared" si="6"/>
        <v>0</v>
      </c>
      <c r="N32" s="41">
        <f t="shared" si="6"/>
        <v>-248228</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-248228</v>
      </c>
      <c r="X32" s="41">
        <f t="shared" si="6"/>
        <v>0</v>
      </c>
      <c r="Y32" s="41">
        <f t="shared" si="6"/>
        <v>-248228</v>
      </c>
    </row>
    <row r="33" spans="1:25" ht="31.5" customHeight="1" x14ac:dyDescent="0.2">
      <c r="A33" s="318" t="s">
        <v>429</v>
      </c>
      <c r="B33" s="318"/>
      <c r="C33" s="318"/>
      <c r="D33" s="318"/>
      <c r="E33" s="318"/>
      <c r="F33" s="318"/>
      <c r="G33" s="7">
        <v>26</v>
      </c>
      <c r="H33" s="41">
        <f>H11+H32</f>
        <v>0</v>
      </c>
      <c r="I33" s="41">
        <f t="shared" ref="I33:Y33" si="8">I11+I32</f>
        <v>0</v>
      </c>
      <c r="J33" s="41">
        <f t="shared" si="8"/>
        <v>0</v>
      </c>
      <c r="K33" s="41">
        <f t="shared" si="8"/>
        <v>0</v>
      </c>
      <c r="L33" s="41">
        <f t="shared" si="8"/>
        <v>0</v>
      </c>
      <c r="M33" s="41">
        <f t="shared" si="8"/>
        <v>0</v>
      </c>
      <c r="N33" s="41">
        <f t="shared" si="8"/>
        <v>-248228</v>
      </c>
      <c r="O33" s="41">
        <f t="shared" si="8"/>
        <v>0</v>
      </c>
      <c r="P33" s="41">
        <f t="shared" si="8"/>
        <v>0</v>
      </c>
      <c r="Q33" s="41">
        <f t="shared" si="8"/>
        <v>0</v>
      </c>
      <c r="R33" s="41">
        <f t="shared" si="8"/>
        <v>0</v>
      </c>
      <c r="S33" s="41">
        <f t="shared" ref="S33:T33" si="9">S11+S32</f>
        <v>0</v>
      </c>
      <c r="T33" s="41">
        <f t="shared" si="9"/>
        <v>0</v>
      </c>
      <c r="U33" s="41">
        <f t="shared" si="8"/>
        <v>0</v>
      </c>
      <c r="V33" s="41">
        <f t="shared" si="8"/>
        <v>-27516390</v>
      </c>
      <c r="W33" s="41">
        <f t="shared" si="8"/>
        <v>-27764618</v>
      </c>
      <c r="X33" s="41">
        <f t="shared" si="8"/>
        <v>0</v>
      </c>
      <c r="Y33" s="41">
        <f t="shared" si="8"/>
        <v>-27764618</v>
      </c>
    </row>
    <row r="34" spans="1:25" ht="30.75" customHeight="1" x14ac:dyDescent="0.2">
      <c r="A34" s="319" t="s">
        <v>430</v>
      </c>
      <c r="B34" s="319"/>
      <c r="C34" s="319"/>
      <c r="D34" s="319"/>
      <c r="E34" s="319"/>
      <c r="F34" s="319"/>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3250989</v>
      </c>
      <c r="V34" s="43">
        <f t="shared" si="10"/>
        <v>-3250989</v>
      </c>
      <c r="W34" s="43">
        <f t="shared" si="10"/>
        <v>0</v>
      </c>
      <c r="X34" s="43">
        <f t="shared" si="10"/>
        <v>0</v>
      </c>
      <c r="Y34" s="43">
        <f t="shared" si="10"/>
        <v>0</v>
      </c>
    </row>
    <row r="35" spans="1:25" x14ac:dyDescent="0.2">
      <c r="A35" s="322" t="s">
        <v>279</v>
      </c>
      <c r="B35" s="324"/>
      <c r="C35" s="324"/>
      <c r="D35" s="324"/>
      <c r="E35" s="324"/>
      <c r="F35" s="324"/>
      <c r="G35" s="324"/>
      <c r="H35" s="324"/>
      <c r="I35" s="324"/>
      <c r="J35" s="324"/>
      <c r="K35" s="324"/>
      <c r="L35" s="324"/>
      <c r="M35" s="324"/>
      <c r="N35" s="324"/>
      <c r="O35" s="324"/>
      <c r="P35" s="324"/>
      <c r="Q35" s="324"/>
      <c r="R35" s="324"/>
      <c r="S35" s="324"/>
      <c r="T35" s="324"/>
      <c r="U35" s="324"/>
      <c r="V35" s="324"/>
      <c r="W35" s="324"/>
      <c r="X35" s="324"/>
      <c r="Y35" s="324"/>
    </row>
    <row r="36" spans="1:25" ht="12.75" customHeight="1" x14ac:dyDescent="0.2">
      <c r="A36" s="325" t="s">
        <v>301</v>
      </c>
      <c r="B36" s="325"/>
      <c r="C36" s="325"/>
      <c r="D36" s="325"/>
      <c r="E36" s="325"/>
      <c r="F36" s="325"/>
      <c r="G36" s="6">
        <v>28</v>
      </c>
      <c r="H36" s="40">
        <v>247193050</v>
      </c>
      <c r="I36" s="40">
        <v>86141670</v>
      </c>
      <c r="J36" s="40">
        <v>11652410</v>
      </c>
      <c r="K36" s="40">
        <v>8465950</v>
      </c>
      <c r="L36" s="40">
        <v>8465950</v>
      </c>
      <c r="M36" s="40">
        <v>32188407</v>
      </c>
      <c r="N36" s="40">
        <v>30341472</v>
      </c>
      <c r="O36" s="40">
        <v>40706979</v>
      </c>
      <c r="P36" s="40">
        <v>0</v>
      </c>
      <c r="Q36" s="40">
        <v>0</v>
      </c>
      <c r="R36" s="40">
        <v>0</v>
      </c>
      <c r="S36" s="40">
        <v>0</v>
      </c>
      <c r="T36" s="40">
        <v>0</v>
      </c>
      <c r="U36" s="40">
        <v>-365957988</v>
      </c>
      <c r="V36" s="40">
        <v>-27516390</v>
      </c>
      <c r="W36" s="44">
        <f>H36+I36+J36+K36-L36+M36+N36+O36+P36+Q36+R36+U36+V36+S36+T36</f>
        <v>54749610</v>
      </c>
      <c r="X36" s="40">
        <v>0</v>
      </c>
      <c r="Y36" s="44">
        <f t="shared" ref="Y36:Y38" si="12">W36+X36</f>
        <v>54749610</v>
      </c>
    </row>
    <row r="37" spans="1:25" ht="12.75" customHeight="1" x14ac:dyDescent="0.2">
      <c r="A37" s="320" t="s">
        <v>265</v>
      </c>
      <c r="B37" s="320"/>
      <c r="C37" s="320"/>
      <c r="D37" s="320"/>
      <c r="E37" s="320"/>
      <c r="F37" s="320"/>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320" t="s">
        <v>266</v>
      </c>
      <c r="B38" s="320"/>
      <c r="C38" s="320"/>
      <c r="D38" s="320"/>
      <c r="E38" s="320"/>
      <c r="F38" s="320"/>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26" t="s">
        <v>431</v>
      </c>
      <c r="B39" s="326"/>
      <c r="C39" s="326"/>
      <c r="D39" s="326"/>
      <c r="E39" s="326"/>
      <c r="F39" s="326"/>
      <c r="G39" s="7">
        <v>31</v>
      </c>
      <c r="H39" s="41">
        <f>H36+H37+H38</f>
        <v>247193050</v>
      </c>
      <c r="I39" s="41">
        <f t="shared" ref="I39:Y39" si="14">I36+I37+I38</f>
        <v>86141670</v>
      </c>
      <c r="J39" s="41">
        <f t="shared" si="14"/>
        <v>11652410</v>
      </c>
      <c r="K39" s="41">
        <f t="shared" si="14"/>
        <v>8465950</v>
      </c>
      <c r="L39" s="41">
        <f t="shared" si="14"/>
        <v>8465950</v>
      </c>
      <c r="M39" s="41">
        <f t="shared" si="14"/>
        <v>32188407</v>
      </c>
      <c r="N39" s="41">
        <f t="shared" si="14"/>
        <v>30341472</v>
      </c>
      <c r="O39" s="41">
        <f t="shared" si="14"/>
        <v>40706979</v>
      </c>
      <c r="P39" s="41">
        <f t="shared" si="14"/>
        <v>0</v>
      </c>
      <c r="Q39" s="41">
        <f t="shared" si="14"/>
        <v>0</v>
      </c>
      <c r="R39" s="41">
        <f t="shared" si="14"/>
        <v>0</v>
      </c>
      <c r="S39" s="41">
        <f t="shared" si="14"/>
        <v>0</v>
      </c>
      <c r="T39" s="41">
        <f t="shared" si="14"/>
        <v>0</v>
      </c>
      <c r="U39" s="41">
        <f t="shared" si="14"/>
        <v>-365957988</v>
      </c>
      <c r="V39" s="41">
        <f t="shared" si="14"/>
        <v>-27516390</v>
      </c>
      <c r="W39" s="41">
        <f t="shared" si="14"/>
        <v>54749610</v>
      </c>
      <c r="X39" s="41">
        <f t="shared" si="14"/>
        <v>0</v>
      </c>
      <c r="Y39" s="41">
        <f t="shared" si="14"/>
        <v>54749610</v>
      </c>
    </row>
    <row r="40" spans="1:25" ht="12.75" customHeight="1" x14ac:dyDescent="0.2">
      <c r="A40" s="320" t="s">
        <v>267</v>
      </c>
      <c r="B40" s="320"/>
      <c r="C40" s="320"/>
      <c r="D40" s="320"/>
      <c r="E40" s="320"/>
      <c r="F40" s="320"/>
      <c r="G40" s="6">
        <v>32</v>
      </c>
      <c r="H40" s="42">
        <v>0</v>
      </c>
      <c r="I40" s="42">
        <v>0</v>
      </c>
      <c r="J40" s="42">
        <v>0</v>
      </c>
      <c r="K40" s="42">
        <v>0</v>
      </c>
      <c r="L40" s="42">
        <v>0</v>
      </c>
      <c r="M40" s="42">
        <v>0</v>
      </c>
      <c r="N40" s="42">
        <v>0</v>
      </c>
      <c r="O40" s="42">
        <v>0</v>
      </c>
      <c r="P40" s="42">
        <v>0</v>
      </c>
      <c r="Q40" s="42">
        <v>0</v>
      </c>
      <c r="R40" s="42">
        <v>0</v>
      </c>
      <c r="S40" s="40">
        <v>0</v>
      </c>
      <c r="T40" s="40">
        <v>0</v>
      </c>
      <c r="U40" s="42">
        <v>0</v>
      </c>
      <c r="V40" s="40">
        <v>20643472</v>
      </c>
      <c r="W40" s="44">
        <f t="shared" ref="W40:W58" si="15">H40+I40+J40+K40-L40+M40+N40+O40+P40+Q40+R40+U40+V40+S40+T40</f>
        <v>20643472</v>
      </c>
      <c r="X40" s="40">
        <v>0</v>
      </c>
      <c r="Y40" s="44">
        <f t="shared" ref="Y40:Y58" si="16">W40+X40</f>
        <v>20643472</v>
      </c>
    </row>
    <row r="41" spans="1:25" ht="12.75" customHeight="1" x14ac:dyDescent="0.2">
      <c r="A41" s="320" t="s">
        <v>268</v>
      </c>
      <c r="B41" s="320"/>
      <c r="C41" s="320"/>
      <c r="D41" s="320"/>
      <c r="E41" s="320"/>
      <c r="F41" s="320"/>
      <c r="G41" s="6">
        <v>33</v>
      </c>
      <c r="H41" s="42">
        <v>0</v>
      </c>
      <c r="I41" s="42">
        <v>0</v>
      </c>
      <c r="J41" s="42">
        <v>0</v>
      </c>
      <c r="K41" s="42">
        <v>0</v>
      </c>
      <c r="L41" s="42">
        <v>0</v>
      </c>
      <c r="M41" s="42">
        <v>0</v>
      </c>
      <c r="N41" s="40">
        <v>-294251.99999999971</v>
      </c>
      <c r="O41" s="42">
        <v>0</v>
      </c>
      <c r="P41" s="42">
        <v>0</v>
      </c>
      <c r="Q41" s="42">
        <v>0</v>
      </c>
      <c r="R41" s="42">
        <v>0</v>
      </c>
      <c r="S41" s="40">
        <v>0</v>
      </c>
      <c r="T41" s="40">
        <v>0</v>
      </c>
      <c r="U41" s="42">
        <v>0</v>
      </c>
      <c r="V41" s="42">
        <v>0</v>
      </c>
      <c r="W41" s="44">
        <f t="shared" si="15"/>
        <v>-294251.99999999971</v>
      </c>
      <c r="X41" s="40">
        <v>0</v>
      </c>
      <c r="Y41" s="44">
        <f t="shared" si="16"/>
        <v>-294251.99999999971</v>
      </c>
    </row>
    <row r="42" spans="1:25" ht="27" customHeight="1" x14ac:dyDescent="0.2">
      <c r="A42" s="320" t="s">
        <v>280</v>
      </c>
      <c r="B42" s="320"/>
      <c r="C42" s="320"/>
      <c r="D42" s="320"/>
      <c r="E42" s="320"/>
      <c r="F42" s="320"/>
      <c r="G42" s="6">
        <v>34</v>
      </c>
      <c r="H42" s="42">
        <v>0</v>
      </c>
      <c r="I42" s="42">
        <v>0</v>
      </c>
      <c r="J42" s="42">
        <v>0</v>
      </c>
      <c r="K42" s="42">
        <v>0</v>
      </c>
      <c r="L42" s="42">
        <v>0</v>
      </c>
      <c r="M42" s="42">
        <v>0</v>
      </c>
      <c r="N42" s="42">
        <v>0</v>
      </c>
      <c r="O42" s="40">
        <v>2501135.86</v>
      </c>
      <c r="P42" s="42">
        <v>0</v>
      </c>
      <c r="Q42" s="42">
        <v>0</v>
      </c>
      <c r="R42" s="42">
        <v>0</v>
      </c>
      <c r="S42" s="40">
        <v>0</v>
      </c>
      <c r="T42" s="40">
        <v>0</v>
      </c>
      <c r="U42" s="40">
        <v>0</v>
      </c>
      <c r="V42" s="40">
        <v>0</v>
      </c>
      <c r="W42" s="44">
        <f t="shared" si="15"/>
        <v>2501135.86</v>
      </c>
      <c r="X42" s="40">
        <v>0</v>
      </c>
      <c r="Y42" s="44">
        <f t="shared" si="16"/>
        <v>2501135.86</v>
      </c>
    </row>
    <row r="43" spans="1:25" ht="20.25" customHeight="1" x14ac:dyDescent="0.2">
      <c r="A43" s="320" t="s">
        <v>420</v>
      </c>
      <c r="B43" s="320"/>
      <c r="C43" s="320"/>
      <c r="D43" s="320"/>
      <c r="E43" s="320"/>
      <c r="F43" s="320"/>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320" t="s">
        <v>270</v>
      </c>
      <c r="B44" s="320"/>
      <c r="C44" s="320"/>
      <c r="D44" s="320"/>
      <c r="E44" s="320"/>
      <c r="F44" s="320"/>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320" t="s">
        <v>271</v>
      </c>
      <c r="B45" s="320"/>
      <c r="C45" s="320"/>
      <c r="D45" s="320"/>
      <c r="E45" s="320"/>
      <c r="F45" s="320"/>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320" t="s">
        <v>281</v>
      </c>
      <c r="B46" s="320"/>
      <c r="C46" s="320"/>
      <c r="D46" s="320"/>
      <c r="E46" s="320"/>
      <c r="F46" s="320"/>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320" t="s">
        <v>273</v>
      </c>
      <c r="B47" s="320"/>
      <c r="C47" s="320"/>
      <c r="D47" s="320"/>
      <c r="E47" s="320"/>
      <c r="F47" s="320"/>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320" t="s">
        <v>274</v>
      </c>
      <c r="B48" s="320"/>
      <c r="C48" s="320"/>
      <c r="D48" s="320"/>
      <c r="E48" s="320"/>
      <c r="F48" s="320"/>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320" t="s">
        <v>275</v>
      </c>
      <c r="B49" s="320"/>
      <c r="C49" s="320"/>
      <c r="D49" s="320"/>
      <c r="E49" s="320"/>
      <c r="F49" s="320"/>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320" t="s">
        <v>421</v>
      </c>
      <c r="B50" s="320"/>
      <c r="C50" s="320"/>
      <c r="D50" s="320"/>
      <c r="E50" s="320"/>
      <c r="F50" s="320"/>
      <c r="G50" s="6">
        <v>42</v>
      </c>
      <c r="H50" s="40">
        <v>-244721120</v>
      </c>
      <c r="I50" s="40">
        <v>-86141670</v>
      </c>
      <c r="J50" s="40">
        <v>-11486600</v>
      </c>
      <c r="K50" s="40">
        <v>-428</v>
      </c>
      <c r="L50" s="40">
        <v>-428</v>
      </c>
      <c r="M50" s="40">
        <v>-32188407</v>
      </c>
      <c r="N50" s="40">
        <v>0</v>
      </c>
      <c r="O50" s="40">
        <v>0</v>
      </c>
      <c r="P50" s="40">
        <v>0</v>
      </c>
      <c r="Q50" s="40">
        <v>0</v>
      </c>
      <c r="R50" s="40">
        <v>0</v>
      </c>
      <c r="S50" s="40">
        <v>0</v>
      </c>
      <c r="T50" s="40">
        <v>0</v>
      </c>
      <c r="U50" s="40">
        <v>374537797</v>
      </c>
      <c r="V50" s="40">
        <v>0</v>
      </c>
      <c r="W50" s="44">
        <f t="shared" si="15"/>
        <v>0</v>
      </c>
      <c r="X50" s="40">
        <v>0</v>
      </c>
      <c r="Y50" s="44">
        <f t="shared" si="16"/>
        <v>0</v>
      </c>
    </row>
    <row r="51" spans="1:25" ht="26.25" customHeight="1" x14ac:dyDescent="0.2">
      <c r="A51" s="320" t="s">
        <v>422</v>
      </c>
      <c r="B51" s="320"/>
      <c r="C51" s="320"/>
      <c r="D51" s="320"/>
      <c r="E51" s="320"/>
      <c r="F51" s="320"/>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320" t="s">
        <v>423</v>
      </c>
      <c r="B52" s="320"/>
      <c r="C52" s="320"/>
      <c r="D52" s="320"/>
      <c r="E52" s="320"/>
      <c r="F52" s="320"/>
      <c r="G52" s="6">
        <v>44</v>
      </c>
      <c r="H52" s="40">
        <v>0</v>
      </c>
      <c r="I52" s="40">
        <v>0</v>
      </c>
      <c r="J52" s="40">
        <v>0</v>
      </c>
      <c r="K52" s="40">
        <v>0</v>
      </c>
      <c r="L52" s="40">
        <v>0</v>
      </c>
      <c r="M52" s="40">
        <v>0</v>
      </c>
      <c r="N52" s="40">
        <v>0</v>
      </c>
      <c r="O52" s="40">
        <v>0</v>
      </c>
      <c r="P52" s="40">
        <v>0</v>
      </c>
      <c r="Q52" s="40">
        <v>0</v>
      </c>
      <c r="R52" s="40">
        <v>0</v>
      </c>
      <c r="S52" s="40">
        <v>0</v>
      </c>
      <c r="T52" s="40">
        <v>0</v>
      </c>
      <c r="U52" s="40">
        <v>0</v>
      </c>
      <c r="V52" s="40">
        <v>0</v>
      </c>
      <c r="W52" s="44">
        <f t="shared" si="15"/>
        <v>0</v>
      </c>
      <c r="X52" s="40">
        <v>0</v>
      </c>
      <c r="Y52" s="44">
        <f t="shared" si="16"/>
        <v>0</v>
      </c>
    </row>
    <row r="53" spans="1:25" ht="12.75" customHeight="1" x14ac:dyDescent="0.2">
      <c r="A53" s="320" t="s">
        <v>276</v>
      </c>
      <c r="B53" s="320"/>
      <c r="C53" s="320"/>
      <c r="D53" s="320"/>
      <c r="E53" s="320"/>
      <c r="F53" s="320"/>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320" t="s">
        <v>424</v>
      </c>
      <c r="B54" s="320"/>
      <c r="C54" s="320"/>
      <c r="D54" s="320"/>
      <c r="E54" s="320"/>
      <c r="F54" s="320"/>
      <c r="G54" s="6">
        <v>46</v>
      </c>
      <c r="H54" s="40">
        <v>410000000</v>
      </c>
      <c r="I54" s="40">
        <v>0</v>
      </c>
      <c r="J54" s="40">
        <v>0</v>
      </c>
      <c r="K54" s="40">
        <v>0</v>
      </c>
      <c r="L54" s="40">
        <v>0</v>
      </c>
      <c r="M54" s="40">
        <v>0</v>
      </c>
      <c r="N54" s="40">
        <v>0</v>
      </c>
      <c r="O54" s="40">
        <v>0</v>
      </c>
      <c r="P54" s="40">
        <v>0</v>
      </c>
      <c r="Q54" s="40">
        <v>0</v>
      </c>
      <c r="R54" s="40">
        <v>0</v>
      </c>
      <c r="S54" s="40">
        <v>0</v>
      </c>
      <c r="T54" s="40">
        <v>0</v>
      </c>
      <c r="U54" s="40">
        <v>0</v>
      </c>
      <c r="V54" s="40">
        <v>0</v>
      </c>
      <c r="W54" s="44">
        <f t="shared" si="15"/>
        <v>410000000</v>
      </c>
      <c r="X54" s="40">
        <v>0</v>
      </c>
      <c r="Y54" s="44">
        <f t="shared" si="16"/>
        <v>410000000</v>
      </c>
    </row>
    <row r="55" spans="1:25" ht="12.75" customHeight="1" x14ac:dyDescent="0.2">
      <c r="A55" s="320" t="s">
        <v>432</v>
      </c>
      <c r="B55" s="320"/>
      <c r="C55" s="320"/>
      <c r="D55" s="320"/>
      <c r="E55" s="320"/>
      <c r="F55" s="320"/>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320" t="s">
        <v>425</v>
      </c>
      <c r="B56" s="320"/>
      <c r="C56" s="320"/>
      <c r="D56" s="320"/>
      <c r="E56" s="320"/>
      <c r="F56" s="320"/>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320" t="s">
        <v>433</v>
      </c>
      <c r="B57" s="320"/>
      <c r="C57" s="320"/>
      <c r="D57" s="320"/>
      <c r="E57" s="320"/>
      <c r="F57" s="320"/>
      <c r="G57" s="6">
        <v>49</v>
      </c>
      <c r="H57" s="40">
        <v>0</v>
      </c>
      <c r="I57" s="40">
        <v>0</v>
      </c>
      <c r="J57" s="40">
        <v>0</v>
      </c>
      <c r="K57" s="40">
        <v>0</v>
      </c>
      <c r="L57" s="40">
        <v>0</v>
      </c>
      <c r="M57" s="40">
        <v>0</v>
      </c>
      <c r="N57" s="40">
        <v>0</v>
      </c>
      <c r="O57" s="40">
        <v>0</v>
      </c>
      <c r="P57" s="40">
        <v>0</v>
      </c>
      <c r="Q57" s="40">
        <v>0</v>
      </c>
      <c r="R57" s="40">
        <v>0</v>
      </c>
      <c r="S57" s="40">
        <v>0</v>
      </c>
      <c r="T57" s="40">
        <v>0</v>
      </c>
      <c r="U57" s="40">
        <v>-27516390</v>
      </c>
      <c r="V57" s="40">
        <v>27516390</v>
      </c>
      <c r="W57" s="44">
        <f t="shared" si="15"/>
        <v>0</v>
      </c>
      <c r="X57" s="40">
        <v>0</v>
      </c>
      <c r="Y57" s="44">
        <f t="shared" si="16"/>
        <v>0</v>
      </c>
    </row>
    <row r="58" spans="1:25" ht="12.75" customHeight="1" x14ac:dyDescent="0.2">
      <c r="A58" s="320" t="s">
        <v>427</v>
      </c>
      <c r="B58" s="320"/>
      <c r="C58" s="320"/>
      <c r="D58" s="320"/>
      <c r="E58" s="320"/>
      <c r="F58" s="320"/>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21" t="s">
        <v>434</v>
      </c>
      <c r="B59" s="321"/>
      <c r="C59" s="321"/>
      <c r="D59" s="321"/>
      <c r="E59" s="321"/>
      <c r="F59" s="321"/>
      <c r="G59" s="8">
        <v>51</v>
      </c>
      <c r="H59" s="43">
        <f>SUM(H39:H58)</f>
        <v>412471930</v>
      </c>
      <c r="I59" s="43">
        <f t="shared" ref="I59:Y59" si="17">SUM(I39:I58)</f>
        <v>0</v>
      </c>
      <c r="J59" s="43">
        <f t="shared" si="17"/>
        <v>165810</v>
      </c>
      <c r="K59" s="43">
        <f t="shared" si="17"/>
        <v>8465522</v>
      </c>
      <c r="L59" s="43">
        <f t="shared" si="17"/>
        <v>8465522</v>
      </c>
      <c r="M59" s="43">
        <f t="shared" si="17"/>
        <v>0</v>
      </c>
      <c r="N59" s="43">
        <f t="shared" si="17"/>
        <v>30047220</v>
      </c>
      <c r="O59" s="43">
        <f t="shared" si="17"/>
        <v>43208114.859999999</v>
      </c>
      <c r="P59" s="43">
        <f t="shared" si="17"/>
        <v>0</v>
      </c>
      <c r="Q59" s="43">
        <f t="shared" si="17"/>
        <v>0</v>
      </c>
      <c r="R59" s="43">
        <f t="shared" si="17"/>
        <v>0</v>
      </c>
      <c r="S59" s="43">
        <f t="shared" si="17"/>
        <v>0</v>
      </c>
      <c r="T59" s="43">
        <f t="shared" si="17"/>
        <v>0</v>
      </c>
      <c r="U59" s="43">
        <f t="shared" si="17"/>
        <v>-18936581</v>
      </c>
      <c r="V59" s="43">
        <f t="shared" si="17"/>
        <v>20643472</v>
      </c>
      <c r="W59" s="43">
        <f t="shared" si="17"/>
        <v>487599965.86000001</v>
      </c>
      <c r="X59" s="43">
        <f t="shared" si="17"/>
        <v>0</v>
      </c>
      <c r="Y59" s="43">
        <f t="shared" si="17"/>
        <v>487599965.86000001</v>
      </c>
    </row>
    <row r="60" spans="1:25" x14ac:dyDescent="0.2">
      <c r="A60" s="322" t="s">
        <v>277</v>
      </c>
      <c r="B60" s="323"/>
      <c r="C60" s="323"/>
      <c r="D60" s="323"/>
      <c r="E60" s="323"/>
      <c r="F60" s="323"/>
      <c r="G60" s="323"/>
      <c r="H60" s="323"/>
      <c r="I60" s="323"/>
      <c r="J60" s="323"/>
      <c r="K60" s="323"/>
      <c r="L60" s="323"/>
      <c r="M60" s="323"/>
      <c r="N60" s="323"/>
      <c r="O60" s="323"/>
      <c r="P60" s="323"/>
      <c r="Q60" s="323"/>
      <c r="R60" s="323"/>
      <c r="S60" s="323"/>
      <c r="T60" s="323"/>
      <c r="U60" s="323"/>
      <c r="V60" s="323"/>
      <c r="W60" s="323"/>
      <c r="X60" s="323"/>
      <c r="Y60" s="323"/>
    </row>
    <row r="61" spans="1:25" ht="31.5" customHeight="1" x14ac:dyDescent="0.2">
      <c r="A61" s="318" t="s">
        <v>435</v>
      </c>
      <c r="B61" s="318"/>
      <c r="C61" s="318"/>
      <c r="D61" s="318"/>
      <c r="E61" s="318"/>
      <c r="F61" s="318"/>
      <c r="G61" s="7">
        <v>52</v>
      </c>
      <c r="H61" s="44">
        <f>SUM(H41:H49)</f>
        <v>0</v>
      </c>
      <c r="I61" s="44">
        <f t="shared" ref="I61:Y61" si="18">SUM(I41:I49)</f>
        <v>0</v>
      </c>
      <c r="J61" s="44">
        <f t="shared" si="18"/>
        <v>0</v>
      </c>
      <c r="K61" s="44">
        <f t="shared" si="18"/>
        <v>0</v>
      </c>
      <c r="L61" s="44">
        <f t="shared" si="18"/>
        <v>0</v>
      </c>
      <c r="M61" s="44">
        <f t="shared" si="18"/>
        <v>0</v>
      </c>
      <c r="N61" s="44">
        <f t="shared" si="18"/>
        <v>-294251.99999999971</v>
      </c>
      <c r="O61" s="44">
        <f t="shared" si="18"/>
        <v>2501135.86</v>
      </c>
      <c r="P61" s="44">
        <f t="shared" si="18"/>
        <v>0</v>
      </c>
      <c r="Q61" s="44">
        <f t="shared" si="18"/>
        <v>0</v>
      </c>
      <c r="R61" s="44">
        <f t="shared" si="18"/>
        <v>0</v>
      </c>
      <c r="S61" s="44">
        <f t="shared" ref="S61:T61" si="19">SUM(S41:S49)</f>
        <v>0</v>
      </c>
      <c r="T61" s="44">
        <f t="shared" si="19"/>
        <v>0</v>
      </c>
      <c r="U61" s="44">
        <f t="shared" si="18"/>
        <v>0</v>
      </c>
      <c r="V61" s="44">
        <f t="shared" si="18"/>
        <v>0</v>
      </c>
      <c r="W61" s="44">
        <f t="shared" si="18"/>
        <v>2206883.8600000003</v>
      </c>
      <c r="X61" s="44">
        <f t="shared" si="18"/>
        <v>0</v>
      </c>
      <c r="Y61" s="44">
        <f t="shared" si="18"/>
        <v>2206883.8600000003</v>
      </c>
    </row>
    <row r="62" spans="1:25" ht="27.75" customHeight="1" x14ac:dyDescent="0.2">
      <c r="A62" s="318" t="s">
        <v>436</v>
      </c>
      <c r="B62" s="318"/>
      <c r="C62" s="318"/>
      <c r="D62" s="318"/>
      <c r="E62" s="318"/>
      <c r="F62" s="318"/>
      <c r="G62" s="7">
        <v>53</v>
      </c>
      <c r="H62" s="44">
        <f>H40+H61</f>
        <v>0</v>
      </c>
      <c r="I62" s="44">
        <f t="shared" ref="I62:Y62" si="20">I40+I61</f>
        <v>0</v>
      </c>
      <c r="J62" s="44">
        <f t="shared" si="20"/>
        <v>0</v>
      </c>
      <c r="K62" s="44">
        <f t="shared" si="20"/>
        <v>0</v>
      </c>
      <c r="L62" s="44">
        <f t="shared" si="20"/>
        <v>0</v>
      </c>
      <c r="M62" s="44">
        <f t="shared" si="20"/>
        <v>0</v>
      </c>
      <c r="N62" s="44">
        <f t="shared" si="20"/>
        <v>-294251.99999999971</v>
      </c>
      <c r="O62" s="44">
        <f t="shared" si="20"/>
        <v>2501135.86</v>
      </c>
      <c r="P62" s="44">
        <f t="shared" si="20"/>
        <v>0</v>
      </c>
      <c r="Q62" s="44">
        <f t="shared" si="20"/>
        <v>0</v>
      </c>
      <c r="R62" s="44">
        <f t="shared" si="20"/>
        <v>0</v>
      </c>
      <c r="S62" s="44">
        <f t="shared" ref="S62:T62" si="21">S40+S61</f>
        <v>0</v>
      </c>
      <c r="T62" s="44">
        <f t="shared" si="21"/>
        <v>0</v>
      </c>
      <c r="U62" s="44">
        <f t="shared" si="20"/>
        <v>0</v>
      </c>
      <c r="V62" s="44">
        <f t="shared" si="20"/>
        <v>20643472</v>
      </c>
      <c r="W62" s="44">
        <f t="shared" si="20"/>
        <v>22850355.859999999</v>
      </c>
      <c r="X62" s="44">
        <f t="shared" si="20"/>
        <v>0</v>
      </c>
      <c r="Y62" s="44">
        <f t="shared" si="20"/>
        <v>22850355.859999999</v>
      </c>
    </row>
    <row r="63" spans="1:25" ht="29.25" customHeight="1" x14ac:dyDescent="0.2">
      <c r="A63" s="319" t="s">
        <v>437</v>
      </c>
      <c r="B63" s="319"/>
      <c r="C63" s="319"/>
      <c r="D63" s="319"/>
      <c r="E63" s="319"/>
      <c r="F63" s="319"/>
      <c r="G63" s="8">
        <v>54</v>
      </c>
      <c r="H63" s="45">
        <f>SUM(H50:H58)</f>
        <v>165278880</v>
      </c>
      <c r="I63" s="45">
        <f t="shared" ref="I63:Y63" si="22">SUM(I50:I58)</f>
        <v>-86141670</v>
      </c>
      <c r="J63" s="45">
        <f t="shared" si="22"/>
        <v>-11486600</v>
      </c>
      <c r="K63" s="45">
        <f t="shared" si="22"/>
        <v>-428</v>
      </c>
      <c r="L63" s="45">
        <f t="shared" si="22"/>
        <v>-428</v>
      </c>
      <c r="M63" s="45">
        <f t="shared" si="22"/>
        <v>-32188407</v>
      </c>
      <c r="N63" s="45">
        <f t="shared" si="22"/>
        <v>0</v>
      </c>
      <c r="O63" s="45">
        <f t="shared" si="22"/>
        <v>0</v>
      </c>
      <c r="P63" s="45">
        <f t="shared" si="22"/>
        <v>0</v>
      </c>
      <c r="Q63" s="45">
        <f t="shared" si="22"/>
        <v>0</v>
      </c>
      <c r="R63" s="45">
        <f t="shared" si="22"/>
        <v>0</v>
      </c>
      <c r="S63" s="45">
        <f t="shared" ref="S63:T63" si="23">SUM(S50:S58)</f>
        <v>0</v>
      </c>
      <c r="T63" s="45">
        <f t="shared" si="23"/>
        <v>0</v>
      </c>
      <c r="U63" s="45">
        <f t="shared" si="22"/>
        <v>347021407</v>
      </c>
      <c r="V63" s="45">
        <f t="shared" si="22"/>
        <v>27516390</v>
      </c>
      <c r="W63" s="45">
        <f t="shared" si="22"/>
        <v>410000000</v>
      </c>
      <c r="X63" s="45">
        <f t="shared" si="22"/>
        <v>0</v>
      </c>
      <c r="Y63" s="45">
        <f t="shared" si="22"/>
        <v>410000000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8037-4B84-4EB5-8748-8502EB2B4A84}">
  <dimension ref="A1:A1143"/>
  <sheetViews>
    <sheetView zoomScale="85" zoomScaleNormal="85" workbookViewId="0">
      <selection activeCell="A2" sqref="A2"/>
    </sheetView>
  </sheetViews>
  <sheetFormatPr defaultColWidth="9.140625" defaultRowHeight="12.75" x14ac:dyDescent="0.2"/>
  <cols>
    <col min="1" max="1" width="141.28515625" style="135" customWidth="1"/>
    <col min="2" max="2" width="92.140625" style="135" customWidth="1"/>
    <col min="3" max="16384" width="9.140625" style="135"/>
  </cols>
  <sheetData>
    <row r="1" spans="1:1" ht="120.75" customHeight="1" x14ac:dyDescent="0.2">
      <c r="A1" s="134" t="s">
        <v>489</v>
      </c>
    </row>
    <row r="2" spans="1:1" ht="138.6" customHeight="1" x14ac:dyDescent="0.2">
      <c r="A2" s="136" t="s">
        <v>497</v>
      </c>
    </row>
    <row r="3" spans="1:1" ht="191.25" x14ac:dyDescent="0.2">
      <c r="A3" s="136" t="s">
        <v>490</v>
      </c>
    </row>
    <row r="4" spans="1:1" ht="238.5" customHeight="1" x14ac:dyDescent="0.2">
      <c r="A4" s="136" t="s">
        <v>482</v>
      </c>
    </row>
    <row r="5" spans="1:1" ht="84.75" customHeight="1" x14ac:dyDescent="0.2">
      <c r="A5" s="136" t="s">
        <v>483</v>
      </c>
    </row>
    <row r="6" spans="1:1" ht="189" customHeight="1" x14ac:dyDescent="0.2">
      <c r="A6" s="136" t="s">
        <v>494</v>
      </c>
    </row>
    <row r="7" spans="1:1" ht="102" x14ac:dyDescent="0.2">
      <c r="A7" s="136" t="s">
        <v>491</v>
      </c>
    </row>
    <row r="8" spans="1:1" ht="123" customHeight="1" x14ac:dyDescent="0.2">
      <c r="A8" s="136" t="s">
        <v>496</v>
      </c>
    </row>
    <row r="9" spans="1:1" ht="24.75" customHeight="1" x14ac:dyDescent="0.2">
      <c r="A9" s="137" t="s">
        <v>492</v>
      </c>
    </row>
    <row r="10" spans="1:1" ht="195.75" customHeight="1" x14ac:dyDescent="0.2">
      <c r="A10" s="138"/>
    </row>
    <row r="11" spans="1:1" ht="82.5" customHeight="1" x14ac:dyDescent="0.2">
      <c r="A11" s="136" t="s">
        <v>493</v>
      </c>
    </row>
    <row r="12" spans="1:1" ht="314.45" customHeight="1" x14ac:dyDescent="0.2">
      <c r="A12" s="161" t="s">
        <v>495</v>
      </c>
    </row>
    <row r="13" spans="1:1" ht="45" customHeight="1" x14ac:dyDescent="0.2">
      <c r="A13" s="136" t="s">
        <v>484</v>
      </c>
    </row>
    <row r="14" spans="1:1" ht="50.25" customHeight="1" x14ac:dyDescent="0.2">
      <c r="A14" s="136" t="s">
        <v>485</v>
      </c>
    </row>
    <row r="15" spans="1:1" ht="266.25" customHeight="1" x14ac:dyDescent="0.2"/>
    <row r="19" spans="1:1" ht="24.75" customHeight="1" x14ac:dyDescent="0.2"/>
    <row r="23" spans="1:1" x14ac:dyDescent="0.2">
      <c r="A23" s="138"/>
    </row>
    <row r="24" spans="1:1" x14ac:dyDescent="0.2">
      <c r="A24" s="138"/>
    </row>
    <row r="25" spans="1:1" x14ac:dyDescent="0.2">
      <c r="A25" s="138"/>
    </row>
    <row r="26" spans="1:1" x14ac:dyDescent="0.2">
      <c r="A26" s="138"/>
    </row>
    <row r="27" spans="1:1" x14ac:dyDescent="0.2">
      <c r="A27" s="138"/>
    </row>
    <row r="28" spans="1:1" ht="185.25" customHeight="1" x14ac:dyDescent="0.2">
      <c r="A28" s="138"/>
    </row>
    <row r="29" spans="1:1" ht="223.5" customHeight="1" x14ac:dyDescent="0.2">
      <c r="A29" s="138"/>
    </row>
    <row r="30" spans="1:1" x14ac:dyDescent="0.2">
      <c r="A30" s="138"/>
    </row>
    <row r="31" spans="1:1" x14ac:dyDescent="0.2">
      <c r="A31" s="138"/>
    </row>
    <row r="32" spans="1:1" x14ac:dyDescent="0.2">
      <c r="A32" s="138"/>
    </row>
    <row r="33" spans="1:1" x14ac:dyDescent="0.2">
      <c r="A33" s="138"/>
    </row>
    <row r="34" spans="1:1" x14ac:dyDescent="0.2">
      <c r="A34" s="138"/>
    </row>
    <row r="35" spans="1:1" x14ac:dyDescent="0.2">
      <c r="A35" s="138"/>
    </row>
    <row r="36" spans="1:1" x14ac:dyDescent="0.2">
      <c r="A36" s="138"/>
    </row>
    <row r="37" spans="1:1" x14ac:dyDescent="0.2">
      <c r="A37" s="138"/>
    </row>
    <row r="38" spans="1:1" x14ac:dyDescent="0.2">
      <c r="A38" s="138"/>
    </row>
    <row r="39" spans="1:1" x14ac:dyDescent="0.2">
      <c r="A39" s="138"/>
    </row>
    <row r="40" spans="1:1" x14ac:dyDescent="0.2">
      <c r="A40" s="138"/>
    </row>
    <row r="41" spans="1:1" x14ac:dyDescent="0.2">
      <c r="A41" s="138"/>
    </row>
    <row r="42" spans="1:1" x14ac:dyDescent="0.2">
      <c r="A42" s="138"/>
    </row>
    <row r="43" spans="1:1" x14ac:dyDescent="0.2">
      <c r="A43" s="138"/>
    </row>
    <row r="44" spans="1:1" x14ac:dyDescent="0.2">
      <c r="A44" s="138"/>
    </row>
    <row r="45" spans="1:1" x14ac:dyDescent="0.2">
      <c r="A45" s="138"/>
    </row>
    <row r="46" spans="1:1" x14ac:dyDescent="0.2">
      <c r="A46" s="138"/>
    </row>
    <row r="47" spans="1:1" x14ac:dyDescent="0.2">
      <c r="A47" s="138"/>
    </row>
    <row r="48" spans="1:1" x14ac:dyDescent="0.2">
      <c r="A48" s="138"/>
    </row>
    <row r="49" spans="1:1" x14ac:dyDescent="0.2">
      <c r="A49" s="138"/>
    </row>
    <row r="50" spans="1:1" x14ac:dyDescent="0.2">
      <c r="A50" s="138"/>
    </row>
    <row r="51" spans="1:1" x14ac:dyDescent="0.2">
      <c r="A51" s="138"/>
    </row>
    <row r="52" spans="1:1" x14ac:dyDescent="0.2">
      <c r="A52" s="138"/>
    </row>
    <row r="53" spans="1:1" x14ac:dyDescent="0.2">
      <c r="A53" s="138"/>
    </row>
    <row r="54" spans="1:1" x14ac:dyDescent="0.2">
      <c r="A54" s="138"/>
    </row>
    <row r="55" spans="1:1" x14ac:dyDescent="0.2">
      <c r="A55" s="138"/>
    </row>
    <row r="56" spans="1:1" x14ac:dyDescent="0.2">
      <c r="A56" s="138"/>
    </row>
    <row r="57" spans="1:1" x14ac:dyDescent="0.2">
      <c r="A57" s="138"/>
    </row>
    <row r="58" spans="1:1" x14ac:dyDescent="0.2">
      <c r="A58" s="138"/>
    </row>
    <row r="59" spans="1:1" x14ac:dyDescent="0.2">
      <c r="A59" s="138"/>
    </row>
    <row r="60" spans="1:1" x14ac:dyDescent="0.2">
      <c r="A60" s="138"/>
    </row>
    <row r="61" spans="1:1" x14ac:dyDescent="0.2">
      <c r="A61" s="138"/>
    </row>
    <row r="62" spans="1:1" x14ac:dyDescent="0.2">
      <c r="A62" s="138"/>
    </row>
    <row r="63" spans="1:1" x14ac:dyDescent="0.2">
      <c r="A63" s="138"/>
    </row>
    <row r="64" spans="1:1" x14ac:dyDescent="0.2">
      <c r="A64" s="138"/>
    </row>
    <row r="65" spans="1:1" x14ac:dyDescent="0.2">
      <c r="A65" s="138"/>
    </row>
    <row r="66" spans="1:1" x14ac:dyDescent="0.2">
      <c r="A66" s="138"/>
    </row>
    <row r="67" spans="1:1" x14ac:dyDescent="0.2">
      <c r="A67" s="138"/>
    </row>
    <row r="68" spans="1:1" x14ac:dyDescent="0.2">
      <c r="A68" s="138"/>
    </row>
    <row r="69" spans="1:1" x14ac:dyDescent="0.2">
      <c r="A69" s="138"/>
    </row>
    <row r="70" spans="1:1" x14ac:dyDescent="0.2">
      <c r="A70" s="138"/>
    </row>
    <row r="71" spans="1:1" x14ac:dyDescent="0.2">
      <c r="A71" s="138"/>
    </row>
    <row r="72" spans="1:1" x14ac:dyDescent="0.2">
      <c r="A72" s="138"/>
    </row>
    <row r="73" spans="1:1" x14ac:dyDescent="0.2">
      <c r="A73" s="138"/>
    </row>
    <row r="74" spans="1:1" x14ac:dyDescent="0.2">
      <c r="A74" s="138"/>
    </row>
    <row r="75" spans="1:1" x14ac:dyDescent="0.2">
      <c r="A75" s="138"/>
    </row>
    <row r="76" spans="1:1" x14ac:dyDescent="0.2">
      <c r="A76" s="138"/>
    </row>
    <row r="77" spans="1:1" x14ac:dyDescent="0.2">
      <c r="A77" s="138"/>
    </row>
    <row r="78" spans="1:1" x14ac:dyDescent="0.2">
      <c r="A78" s="138"/>
    </row>
    <row r="79" spans="1:1" x14ac:dyDescent="0.2">
      <c r="A79" s="138"/>
    </row>
    <row r="80" spans="1:1" x14ac:dyDescent="0.2">
      <c r="A80" s="138"/>
    </row>
    <row r="81" spans="1:1" x14ac:dyDescent="0.2">
      <c r="A81" s="138"/>
    </row>
    <row r="82" spans="1:1" x14ac:dyDescent="0.2">
      <c r="A82" s="138"/>
    </row>
    <row r="83" spans="1:1" x14ac:dyDescent="0.2">
      <c r="A83" s="138"/>
    </row>
    <row r="84" spans="1:1" x14ac:dyDescent="0.2">
      <c r="A84" s="138"/>
    </row>
    <row r="85" spans="1:1" x14ac:dyDescent="0.2">
      <c r="A85" s="138"/>
    </row>
    <row r="86" spans="1:1" x14ac:dyDescent="0.2">
      <c r="A86" s="138"/>
    </row>
    <row r="87" spans="1:1" x14ac:dyDescent="0.2">
      <c r="A87" s="138"/>
    </row>
    <row r="88" spans="1:1" x14ac:dyDescent="0.2">
      <c r="A88" s="138"/>
    </row>
    <row r="89" spans="1:1" x14ac:dyDescent="0.2">
      <c r="A89" s="138"/>
    </row>
    <row r="90" spans="1:1" x14ac:dyDescent="0.2">
      <c r="A90" s="138"/>
    </row>
    <row r="91" spans="1:1" x14ac:dyDescent="0.2">
      <c r="A91" s="138"/>
    </row>
    <row r="92" spans="1:1" x14ac:dyDescent="0.2">
      <c r="A92" s="138"/>
    </row>
    <row r="93" spans="1:1" x14ac:dyDescent="0.2">
      <c r="A93" s="138"/>
    </row>
    <row r="94" spans="1:1" x14ac:dyDescent="0.2">
      <c r="A94" s="138"/>
    </row>
    <row r="95" spans="1:1" x14ac:dyDescent="0.2">
      <c r="A95" s="138"/>
    </row>
    <row r="96" spans="1:1" x14ac:dyDescent="0.2">
      <c r="A96" s="138"/>
    </row>
    <row r="97" spans="1:1" x14ac:dyDescent="0.2">
      <c r="A97" s="138"/>
    </row>
    <row r="98" spans="1:1" x14ac:dyDescent="0.2">
      <c r="A98" s="138"/>
    </row>
    <row r="99" spans="1:1" x14ac:dyDescent="0.2">
      <c r="A99" s="138"/>
    </row>
    <row r="100" spans="1:1" x14ac:dyDescent="0.2">
      <c r="A100" s="138"/>
    </row>
    <row r="101" spans="1:1" x14ac:dyDescent="0.2">
      <c r="A101" s="138"/>
    </row>
    <row r="102" spans="1:1" x14ac:dyDescent="0.2">
      <c r="A102" s="138"/>
    </row>
    <row r="103" spans="1:1" x14ac:dyDescent="0.2">
      <c r="A103" s="138"/>
    </row>
    <row r="104" spans="1:1" x14ac:dyDescent="0.2">
      <c r="A104" s="138"/>
    </row>
    <row r="105" spans="1:1" x14ac:dyDescent="0.2">
      <c r="A105" s="138"/>
    </row>
    <row r="106" spans="1:1" x14ac:dyDescent="0.2">
      <c r="A106" s="138"/>
    </row>
    <row r="107" spans="1:1" x14ac:dyDescent="0.2">
      <c r="A107" s="138"/>
    </row>
    <row r="108" spans="1:1" x14ac:dyDescent="0.2">
      <c r="A108" s="138"/>
    </row>
    <row r="109" spans="1:1" x14ac:dyDescent="0.2">
      <c r="A109" s="138"/>
    </row>
    <row r="110" spans="1:1" x14ac:dyDescent="0.2">
      <c r="A110" s="138"/>
    </row>
    <row r="111" spans="1:1" x14ac:dyDescent="0.2">
      <c r="A111" s="138"/>
    </row>
    <row r="112" spans="1:1" x14ac:dyDescent="0.2">
      <c r="A112" s="138"/>
    </row>
    <row r="113" spans="1:1" x14ac:dyDescent="0.2">
      <c r="A113" s="138"/>
    </row>
    <row r="114" spans="1:1" x14ac:dyDescent="0.2">
      <c r="A114" s="138"/>
    </row>
    <row r="115" spans="1:1" x14ac:dyDescent="0.2">
      <c r="A115" s="138"/>
    </row>
    <row r="116" spans="1:1" x14ac:dyDescent="0.2">
      <c r="A116" s="138"/>
    </row>
    <row r="117" spans="1:1" x14ac:dyDescent="0.2">
      <c r="A117" s="138"/>
    </row>
    <row r="118" spans="1:1" x14ac:dyDescent="0.2">
      <c r="A118" s="138"/>
    </row>
    <row r="119" spans="1:1" x14ac:dyDescent="0.2">
      <c r="A119" s="138"/>
    </row>
    <row r="120" spans="1:1" x14ac:dyDescent="0.2">
      <c r="A120" s="138"/>
    </row>
    <row r="121" spans="1:1" x14ac:dyDescent="0.2">
      <c r="A121" s="138"/>
    </row>
    <row r="122" spans="1:1" x14ac:dyDescent="0.2">
      <c r="A122" s="138"/>
    </row>
    <row r="123" spans="1:1" x14ac:dyDescent="0.2">
      <c r="A123" s="138"/>
    </row>
    <row r="124" spans="1:1" x14ac:dyDescent="0.2">
      <c r="A124" s="138"/>
    </row>
    <row r="125" spans="1:1" x14ac:dyDescent="0.2">
      <c r="A125" s="138"/>
    </row>
    <row r="126" spans="1:1" x14ac:dyDescent="0.2">
      <c r="A126" s="138"/>
    </row>
    <row r="127" spans="1:1" x14ac:dyDescent="0.2">
      <c r="A127" s="138"/>
    </row>
    <row r="128" spans="1:1" x14ac:dyDescent="0.2">
      <c r="A128" s="138"/>
    </row>
    <row r="129" spans="1:1" x14ac:dyDescent="0.2">
      <c r="A129" s="138"/>
    </row>
    <row r="130" spans="1:1" x14ac:dyDescent="0.2">
      <c r="A130" s="138"/>
    </row>
    <row r="131" spans="1:1" x14ac:dyDescent="0.2">
      <c r="A131" s="138"/>
    </row>
    <row r="132" spans="1:1" x14ac:dyDescent="0.2">
      <c r="A132" s="138"/>
    </row>
    <row r="133" spans="1:1" x14ac:dyDescent="0.2">
      <c r="A133" s="138"/>
    </row>
    <row r="134" spans="1:1" x14ac:dyDescent="0.2">
      <c r="A134" s="138"/>
    </row>
    <row r="135" spans="1:1" x14ac:dyDescent="0.2">
      <c r="A135" s="138"/>
    </row>
    <row r="136" spans="1:1" x14ac:dyDescent="0.2">
      <c r="A136" s="138"/>
    </row>
    <row r="137" spans="1:1" x14ac:dyDescent="0.2">
      <c r="A137" s="138"/>
    </row>
    <row r="138" spans="1:1" x14ac:dyDescent="0.2">
      <c r="A138" s="138"/>
    </row>
    <row r="139" spans="1:1" x14ac:dyDescent="0.2">
      <c r="A139" s="138"/>
    </row>
    <row r="140" spans="1:1" x14ac:dyDescent="0.2">
      <c r="A140" s="138"/>
    </row>
    <row r="141" spans="1:1" x14ac:dyDescent="0.2">
      <c r="A141" s="138"/>
    </row>
    <row r="142" spans="1:1" x14ac:dyDescent="0.2">
      <c r="A142" s="138"/>
    </row>
    <row r="143" spans="1:1" x14ac:dyDescent="0.2">
      <c r="A143" s="138"/>
    </row>
    <row r="144" spans="1:1" x14ac:dyDescent="0.2">
      <c r="A144" s="138"/>
    </row>
    <row r="145" spans="1:1" x14ac:dyDescent="0.2">
      <c r="A145" s="138"/>
    </row>
    <row r="146" spans="1:1" x14ac:dyDescent="0.2">
      <c r="A146" s="138"/>
    </row>
    <row r="147" spans="1:1" x14ac:dyDescent="0.2">
      <c r="A147" s="138"/>
    </row>
    <row r="148" spans="1:1" x14ac:dyDescent="0.2">
      <c r="A148" s="138"/>
    </row>
    <row r="149" spans="1:1" x14ac:dyDescent="0.2">
      <c r="A149" s="138"/>
    </row>
    <row r="150" spans="1:1" x14ac:dyDescent="0.2">
      <c r="A150" s="138"/>
    </row>
    <row r="151" spans="1:1" x14ac:dyDescent="0.2">
      <c r="A151" s="138"/>
    </row>
    <row r="152" spans="1:1" x14ac:dyDescent="0.2">
      <c r="A152" s="138"/>
    </row>
    <row r="153" spans="1:1" x14ac:dyDescent="0.2">
      <c r="A153" s="138"/>
    </row>
    <row r="154" spans="1:1" x14ac:dyDescent="0.2">
      <c r="A154" s="138"/>
    </row>
    <row r="155" spans="1:1" x14ac:dyDescent="0.2">
      <c r="A155" s="138"/>
    </row>
    <row r="156" spans="1:1" x14ac:dyDescent="0.2">
      <c r="A156" s="138"/>
    </row>
    <row r="157" spans="1:1" x14ac:dyDescent="0.2">
      <c r="A157" s="138"/>
    </row>
    <row r="158" spans="1:1" x14ac:dyDescent="0.2">
      <c r="A158" s="138"/>
    </row>
    <row r="159" spans="1:1" x14ac:dyDescent="0.2">
      <c r="A159" s="138"/>
    </row>
    <row r="160" spans="1:1" x14ac:dyDescent="0.2">
      <c r="A160" s="138"/>
    </row>
    <row r="161" spans="1:1" x14ac:dyDescent="0.2">
      <c r="A161" s="138"/>
    </row>
    <row r="162" spans="1:1" x14ac:dyDescent="0.2">
      <c r="A162" s="138"/>
    </row>
    <row r="163" spans="1:1" x14ac:dyDescent="0.2">
      <c r="A163" s="138"/>
    </row>
    <row r="164" spans="1:1" x14ac:dyDescent="0.2">
      <c r="A164" s="138"/>
    </row>
    <row r="165" spans="1:1" x14ac:dyDescent="0.2">
      <c r="A165" s="138"/>
    </row>
    <row r="166" spans="1:1" x14ac:dyDescent="0.2">
      <c r="A166" s="138"/>
    </row>
    <row r="167" spans="1:1" x14ac:dyDescent="0.2">
      <c r="A167" s="138"/>
    </row>
    <row r="168" spans="1:1" x14ac:dyDescent="0.2">
      <c r="A168" s="138"/>
    </row>
    <row r="169" spans="1:1" x14ac:dyDescent="0.2">
      <c r="A169" s="138"/>
    </row>
    <row r="170" spans="1:1" x14ac:dyDescent="0.2">
      <c r="A170" s="138"/>
    </row>
    <row r="171" spans="1:1" x14ac:dyDescent="0.2">
      <c r="A171" s="138"/>
    </row>
    <row r="172" spans="1:1" x14ac:dyDescent="0.2">
      <c r="A172" s="138"/>
    </row>
    <row r="173" spans="1:1" x14ac:dyDescent="0.2">
      <c r="A173" s="138"/>
    </row>
    <row r="174" spans="1:1" x14ac:dyDescent="0.2">
      <c r="A174" s="138"/>
    </row>
    <row r="175" spans="1:1" x14ac:dyDescent="0.2">
      <c r="A175" s="138"/>
    </row>
    <row r="176" spans="1:1" x14ac:dyDescent="0.2">
      <c r="A176" s="138"/>
    </row>
    <row r="177" spans="1:1" x14ac:dyDescent="0.2">
      <c r="A177" s="138"/>
    </row>
    <row r="178" spans="1:1" x14ac:dyDescent="0.2">
      <c r="A178" s="138"/>
    </row>
    <row r="179" spans="1:1" x14ac:dyDescent="0.2">
      <c r="A179" s="138"/>
    </row>
    <row r="180" spans="1:1" x14ac:dyDescent="0.2">
      <c r="A180" s="138"/>
    </row>
    <row r="181" spans="1:1" x14ac:dyDescent="0.2">
      <c r="A181" s="138"/>
    </row>
    <row r="182" spans="1:1" x14ac:dyDescent="0.2">
      <c r="A182" s="138"/>
    </row>
    <row r="183" spans="1:1" x14ac:dyDescent="0.2">
      <c r="A183" s="138"/>
    </row>
    <row r="184" spans="1:1" x14ac:dyDescent="0.2">
      <c r="A184" s="138"/>
    </row>
    <row r="185" spans="1:1" x14ac:dyDescent="0.2">
      <c r="A185" s="138"/>
    </row>
    <row r="186" spans="1:1" x14ac:dyDescent="0.2">
      <c r="A186" s="138"/>
    </row>
    <row r="187" spans="1:1" x14ac:dyDescent="0.2">
      <c r="A187" s="138"/>
    </row>
    <row r="188" spans="1:1" x14ac:dyDescent="0.2">
      <c r="A188" s="138"/>
    </row>
    <row r="189" spans="1:1" x14ac:dyDescent="0.2">
      <c r="A189" s="138"/>
    </row>
    <row r="190" spans="1:1" x14ac:dyDescent="0.2">
      <c r="A190" s="138"/>
    </row>
    <row r="191" spans="1:1" x14ac:dyDescent="0.2">
      <c r="A191" s="138"/>
    </row>
    <row r="192" spans="1:1" x14ac:dyDescent="0.2">
      <c r="A192" s="138"/>
    </row>
    <row r="193" spans="1:1" x14ac:dyDescent="0.2">
      <c r="A193" s="138"/>
    </row>
    <row r="194" spans="1:1" x14ac:dyDescent="0.2">
      <c r="A194" s="138"/>
    </row>
    <row r="195" spans="1:1" x14ac:dyDescent="0.2">
      <c r="A195" s="138"/>
    </row>
    <row r="196" spans="1:1" x14ac:dyDescent="0.2">
      <c r="A196" s="138"/>
    </row>
    <row r="197" spans="1:1" x14ac:dyDescent="0.2">
      <c r="A197" s="138"/>
    </row>
    <row r="198" spans="1:1" x14ac:dyDescent="0.2">
      <c r="A198" s="138"/>
    </row>
    <row r="199" spans="1:1" x14ac:dyDescent="0.2">
      <c r="A199" s="138"/>
    </row>
    <row r="200" spans="1:1" x14ac:dyDescent="0.2">
      <c r="A200" s="138"/>
    </row>
    <row r="201" spans="1:1" x14ac:dyDescent="0.2">
      <c r="A201" s="138"/>
    </row>
    <row r="202" spans="1:1" x14ac:dyDescent="0.2">
      <c r="A202" s="138"/>
    </row>
    <row r="203" spans="1:1" x14ac:dyDescent="0.2">
      <c r="A203" s="138"/>
    </row>
    <row r="204" spans="1:1" x14ac:dyDescent="0.2">
      <c r="A204" s="138"/>
    </row>
    <row r="205" spans="1:1" x14ac:dyDescent="0.2">
      <c r="A205" s="138"/>
    </row>
    <row r="206" spans="1:1" x14ac:dyDescent="0.2">
      <c r="A206" s="138"/>
    </row>
    <row r="207" spans="1:1" x14ac:dyDescent="0.2">
      <c r="A207" s="138"/>
    </row>
    <row r="208" spans="1:1" x14ac:dyDescent="0.2">
      <c r="A208" s="138"/>
    </row>
    <row r="209" spans="1:1" x14ac:dyDescent="0.2">
      <c r="A209" s="138"/>
    </row>
    <row r="210" spans="1:1" x14ac:dyDescent="0.2">
      <c r="A210" s="138"/>
    </row>
    <row r="211" spans="1:1" x14ac:dyDescent="0.2">
      <c r="A211" s="138"/>
    </row>
    <row r="212" spans="1:1" x14ac:dyDescent="0.2">
      <c r="A212" s="138"/>
    </row>
    <row r="213" spans="1:1" x14ac:dyDescent="0.2">
      <c r="A213" s="138"/>
    </row>
    <row r="214" spans="1:1" x14ac:dyDescent="0.2">
      <c r="A214" s="138"/>
    </row>
    <row r="215" spans="1:1" x14ac:dyDescent="0.2">
      <c r="A215" s="138"/>
    </row>
    <row r="216" spans="1:1" x14ac:dyDescent="0.2">
      <c r="A216" s="138"/>
    </row>
    <row r="217" spans="1:1" x14ac:dyDescent="0.2">
      <c r="A217" s="138"/>
    </row>
    <row r="218" spans="1:1" x14ac:dyDescent="0.2">
      <c r="A218" s="138"/>
    </row>
    <row r="219" spans="1:1" x14ac:dyDescent="0.2">
      <c r="A219" s="138"/>
    </row>
    <row r="220" spans="1:1" x14ac:dyDescent="0.2">
      <c r="A220" s="138"/>
    </row>
    <row r="221" spans="1:1" x14ac:dyDescent="0.2">
      <c r="A221" s="138"/>
    </row>
    <row r="222" spans="1:1" x14ac:dyDescent="0.2">
      <c r="A222" s="138"/>
    </row>
    <row r="223" spans="1:1" x14ac:dyDescent="0.2">
      <c r="A223" s="138"/>
    </row>
    <row r="224" spans="1:1" x14ac:dyDescent="0.2">
      <c r="A224" s="138"/>
    </row>
    <row r="225" spans="1:1" x14ac:dyDescent="0.2">
      <c r="A225" s="138"/>
    </row>
    <row r="226" spans="1:1" x14ac:dyDescent="0.2">
      <c r="A226" s="138"/>
    </row>
    <row r="227" spans="1:1" x14ac:dyDescent="0.2">
      <c r="A227" s="138"/>
    </row>
    <row r="228" spans="1:1" x14ac:dyDescent="0.2">
      <c r="A228" s="138"/>
    </row>
    <row r="229" spans="1:1" x14ac:dyDescent="0.2">
      <c r="A229" s="138"/>
    </row>
    <row r="230" spans="1:1" x14ac:dyDescent="0.2">
      <c r="A230" s="138"/>
    </row>
    <row r="231" spans="1:1" x14ac:dyDescent="0.2">
      <c r="A231" s="138"/>
    </row>
    <row r="232" spans="1:1" x14ac:dyDescent="0.2">
      <c r="A232" s="138"/>
    </row>
    <row r="233" spans="1:1" x14ac:dyDescent="0.2">
      <c r="A233" s="138"/>
    </row>
    <row r="234" spans="1:1" x14ac:dyDescent="0.2">
      <c r="A234" s="138"/>
    </row>
    <row r="235" spans="1:1" x14ac:dyDescent="0.2">
      <c r="A235" s="138"/>
    </row>
    <row r="236" spans="1:1" x14ac:dyDescent="0.2">
      <c r="A236" s="138"/>
    </row>
    <row r="237" spans="1:1" x14ac:dyDescent="0.2">
      <c r="A237" s="138"/>
    </row>
    <row r="238" spans="1:1" x14ac:dyDescent="0.2">
      <c r="A238" s="138"/>
    </row>
    <row r="239" spans="1:1" x14ac:dyDescent="0.2">
      <c r="A239" s="138"/>
    </row>
    <row r="240" spans="1:1" x14ac:dyDescent="0.2">
      <c r="A240" s="138"/>
    </row>
    <row r="241" spans="1:1" x14ac:dyDescent="0.2">
      <c r="A241" s="138"/>
    </row>
    <row r="242" spans="1:1" x14ac:dyDescent="0.2">
      <c r="A242" s="138"/>
    </row>
    <row r="243" spans="1:1" x14ac:dyDescent="0.2">
      <c r="A243" s="138"/>
    </row>
    <row r="244" spans="1:1" x14ac:dyDescent="0.2">
      <c r="A244" s="138"/>
    </row>
    <row r="245" spans="1:1" x14ac:dyDescent="0.2">
      <c r="A245" s="138"/>
    </row>
    <row r="246" spans="1:1" x14ac:dyDescent="0.2">
      <c r="A246" s="138"/>
    </row>
    <row r="247" spans="1:1" x14ac:dyDescent="0.2">
      <c r="A247" s="138"/>
    </row>
    <row r="248" spans="1:1" x14ac:dyDescent="0.2">
      <c r="A248" s="138"/>
    </row>
    <row r="249" spans="1:1" x14ac:dyDescent="0.2">
      <c r="A249" s="138"/>
    </row>
    <row r="250" spans="1:1" x14ac:dyDescent="0.2">
      <c r="A250" s="138"/>
    </row>
    <row r="251" spans="1:1" x14ac:dyDescent="0.2">
      <c r="A251" s="138"/>
    </row>
    <row r="252" spans="1:1" x14ac:dyDescent="0.2">
      <c r="A252" s="138"/>
    </row>
    <row r="253" spans="1:1" x14ac:dyDescent="0.2">
      <c r="A253" s="138"/>
    </row>
    <row r="254" spans="1:1" x14ac:dyDescent="0.2">
      <c r="A254" s="138"/>
    </row>
    <row r="255" spans="1:1" x14ac:dyDescent="0.2">
      <c r="A255" s="138"/>
    </row>
    <row r="256" spans="1:1" x14ac:dyDescent="0.2">
      <c r="A256" s="138"/>
    </row>
    <row r="257" spans="1:1" x14ac:dyDescent="0.2">
      <c r="A257" s="138"/>
    </row>
    <row r="258" spans="1:1" x14ac:dyDescent="0.2">
      <c r="A258" s="138"/>
    </row>
    <row r="259" spans="1:1" x14ac:dyDescent="0.2">
      <c r="A259" s="138"/>
    </row>
    <row r="260" spans="1:1" x14ac:dyDescent="0.2">
      <c r="A260" s="138"/>
    </row>
    <row r="261" spans="1:1" x14ac:dyDescent="0.2">
      <c r="A261" s="138"/>
    </row>
    <row r="262" spans="1:1" x14ac:dyDescent="0.2">
      <c r="A262" s="138"/>
    </row>
    <row r="263" spans="1:1" x14ac:dyDescent="0.2">
      <c r="A263" s="138"/>
    </row>
    <row r="264" spans="1:1" x14ac:dyDescent="0.2">
      <c r="A264" s="138"/>
    </row>
    <row r="265" spans="1:1" x14ac:dyDescent="0.2">
      <c r="A265" s="138"/>
    </row>
    <row r="266" spans="1:1" x14ac:dyDescent="0.2">
      <c r="A266" s="138"/>
    </row>
    <row r="267" spans="1:1" x14ac:dyDescent="0.2">
      <c r="A267" s="138"/>
    </row>
    <row r="268" spans="1:1" x14ac:dyDescent="0.2">
      <c r="A268" s="138"/>
    </row>
    <row r="269" spans="1:1" x14ac:dyDescent="0.2">
      <c r="A269" s="138"/>
    </row>
    <row r="270" spans="1:1" x14ac:dyDescent="0.2">
      <c r="A270" s="138"/>
    </row>
    <row r="271" spans="1:1" x14ac:dyDescent="0.2">
      <c r="A271" s="138"/>
    </row>
    <row r="272" spans="1:1" x14ac:dyDescent="0.2">
      <c r="A272" s="138"/>
    </row>
    <row r="273" spans="1:1" x14ac:dyDescent="0.2">
      <c r="A273" s="138"/>
    </row>
    <row r="274" spans="1:1" x14ac:dyDescent="0.2">
      <c r="A274" s="138"/>
    </row>
    <row r="275" spans="1:1" x14ac:dyDescent="0.2">
      <c r="A275" s="138"/>
    </row>
    <row r="276" spans="1:1" x14ac:dyDescent="0.2">
      <c r="A276" s="138"/>
    </row>
    <row r="277" spans="1:1" x14ac:dyDescent="0.2">
      <c r="A277" s="138"/>
    </row>
    <row r="278" spans="1:1" x14ac:dyDescent="0.2">
      <c r="A278" s="138"/>
    </row>
    <row r="279" spans="1:1" x14ac:dyDescent="0.2">
      <c r="A279" s="138"/>
    </row>
    <row r="280" spans="1:1" x14ac:dyDescent="0.2">
      <c r="A280" s="138"/>
    </row>
    <row r="281" spans="1:1" x14ac:dyDescent="0.2">
      <c r="A281" s="138"/>
    </row>
    <row r="282" spans="1:1" x14ac:dyDescent="0.2">
      <c r="A282" s="138"/>
    </row>
    <row r="283" spans="1:1" x14ac:dyDescent="0.2">
      <c r="A283" s="138"/>
    </row>
    <row r="284" spans="1:1" x14ac:dyDescent="0.2">
      <c r="A284" s="138"/>
    </row>
    <row r="285" spans="1:1" x14ac:dyDescent="0.2">
      <c r="A285" s="138"/>
    </row>
    <row r="286" spans="1:1" x14ac:dyDescent="0.2">
      <c r="A286" s="138"/>
    </row>
    <row r="287" spans="1:1" x14ac:dyDescent="0.2">
      <c r="A287" s="138"/>
    </row>
    <row r="288" spans="1:1" x14ac:dyDescent="0.2">
      <c r="A288" s="138"/>
    </row>
    <row r="289" spans="1:1" x14ac:dyDescent="0.2">
      <c r="A289" s="138"/>
    </row>
    <row r="290" spans="1:1" x14ac:dyDescent="0.2">
      <c r="A290" s="138"/>
    </row>
    <row r="291" spans="1:1" x14ac:dyDescent="0.2">
      <c r="A291" s="138"/>
    </row>
    <row r="292" spans="1:1" x14ac:dyDescent="0.2">
      <c r="A292" s="138"/>
    </row>
    <row r="293" spans="1:1" x14ac:dyDescent="0.2">
      <c r="A293" s="138"/>
    </row>
    <row r="294" spans="1:1" x14ac:dyDescent="0.2">
      <c r="A294" s="138"/>
    </row>
    <row r="295" spans="1:1" x14ac:dyDescent="0.2">
      <c r="A295" s="138"/>
    </row>
    <row r="296" spans="1:1" x14ac:dyDescent="0.2">
      <c r="A296" s="138"/>
    </row>
    <row r="297" spans="1:1" x14ac:dyDescent="0.2">
      <c r="A297" s="138"/>
    </row>
    <row r="298" spans="1:1" x14ac:dyDescent="0.2">
      <c r="A298" s="138"/>
    </row>
    <row r="299" spans="1:1" x14ac:dyDescent="0.2">
      <c r="A299" s="138"/>
    </row>
    <row r="300" spans="1:1" x14ac:dyDescent="0.2">
      <c r="A300" s="138"/>
    </row>
    <row r="301" spans="1:1" x14ac:dyDescent="0.2">
      <c r="A301" s="138"/>
    </row>
    <row r="302" spans="1:1" x14ac:dyDescent="0.2">
      <c r="A302" s="138"/>
    </row>
    <row r="303" spans="1:1" x14ac:dyDescent="0.2">
      <c r="A303" s="138"/>
    </row>
    <row r="304" spans="1:1" x14ac:dyDescent="0.2">
      <c r="A304" s="138"/>
    </row>
    <row r="305" spans="1:1" x14ac:dyDescent="0.2">
      <c r="A305" s="138"/>
    </row>
    <row r="306" spans="1:1" x14ac:dyDescent="0.2">
      <c r="A306" s="138"/>
    </row>
    <row r="307" spans="1:1" x14ac:dyDescent="0.2">
      <c r="A307" s="138"/>
    </row>
    <row r="308" spans="1:1" x14ac:dyDescent="0.2">
      <c r="A308" s="138"/>
    </row>
    <row r="309" spans="1:1" x14ac:dyDescent="0.2">
      <c r="A309" s="138"/>
    </row>
    <row r="310" spans="1:1" x14ac:dyDescent="0.2">
      <c r="A310" s="138"/>
    </row>
    <row r="311" spans="1:1" x14ac:dyDescent="0.2">
      <c r="A311" s="138"/>
    </row>
    <row r="312" spans="1:1" x14ac:dyDescent="0.2">
      <c r="A312" s="138"/>
    </row>
    <row r="313" spans="1:1" x14ac:dyDescent="0.2">
      <c r="A313" s="138"/>
    </row>
    <row r="314" spans="1:1" x14ac:dyDescent="0.2">
      <c r="A314" s="138"/>
    </row>
    <row r="315" spans="1:1" x14ac:dyDescent="0.2">
      <c r="A315" s="138"/>
    </row>
    <row r="316" spans="1:1" x14ac:dyDescent="0.2">
      <c r="A316" s="138"/>
    </row>
    <row r="317" spans="1:1" x14ac:dyDescent="0.2">
      <c r="A317" s="138"/>
    </row>
    <row r="318" spans="1:1" x14ac:dyDescent="0.2">
      <c r="A318" s="138"/>
    </row>
    <row r="319" spans="1:1" x14ac:dyDescent="0.2">
      <c r="A319" s="138"/>
    </row>
    <row r="320" spans="1:1" x14ac:dyDescent="0.2">
      <c r="A320" s="138"/>
    </row>
    <row r="321" spans="1:1" x14ac:dyDescent="0.2">
      <c r="A321" s="138"/>
    </row>
    <row r="322" spans="1:1" x14ac:dyDescent="0.2">
      <c r="A322" s="138"/>
    </row>
    <row r="323" spans="1:1" x14ac:dyDescent="0.2">
      <c r="A323" s="138"/>
    </row>
    <row r="324" spans="1:1" x14ac:dyDescent="0.2">
      <c r="A324" s="138"/>
    </row>
    <row r="325" spans="1:1" x14ac:dyDescent="0.2">
      <c r="A325" s="138"/>
    </row>
    <row r="326" spans="1:1" x14ac:dyDescent="0.2">
      <c r="A326" s="138"/>
    </row>
    <row r="327" spans="1:1" x14ac:dyDescent="0.2">
      <c r="A327" s="138"/>
    </row>
    <row r="328" spans="1:1" x14ac:dyDescent="0.2">
      <c r="A328" s="138"/>
    </row>
    <row r="329" spans="1:1" x14ac:dyDescent="0.2">
      <c r="A329" s="138"/>
    </row>
    <row r="330" spans="1:1" x14ac:dyDescent="0.2">
      <c r="A330" s="138"/>
    </row>
    <row r="331" spans="1:1" x14ac:dyDescent="0.2">
      <c r="A331" s="138"/>
    </row>
    <row r="332" spans="1:1" x14ac:dyDescent="0.2">
      <c r="A332" s="138"/>
    </row>
    <row r="333" spans="1:1" x14ac:dyDescent="0.2">
      <c r="A333" s="138"/>
    </row>
    <row r="334" spans="1:1" x14ac:dyDescent="0.2">
      <c r="A334" s="138"/>
    </row>
    <row r="335" spans="1:1" x14ac:dyDescent="0.2">
      <c r="A335" s="138"/>
    </row>
    <row r="336" spans="1:1" x14ac:dyDescent="0.2">
      <c r="A336" s="138"/>
    </row>
    <row r="337" spans="1:1" x14ac:dyDescent="0.2">
      <c r="A337" s="138"/>
    </row>
    <row r="338" spans="1:1" x14ac:dyDescent="0.2">
      <c r="A338" s="138"/>
    </row>
    <row r="339" spans="1:1" x14ac:dyDescent="0.2">
      <c r="A339" s="138"/>
    </row>
    <row r="340" spans="1:1" x14ac:dyDescent="0.2">
      <c r="A340" s="138"/>
    </row>
    <row r="341" spans="1:1" x14ac:dyDescent="0.2">
      <c r="A341" s="138"/>
    </row>
    <row r="342" spans="1:1" x14ac:dyDescent="0.2">
      <c r="A342" s="138"/>
    </row>
    <row r="343" spans="1:1" x14ac:dyDescent="0.2">
      <c r="A343" s="138"/>
    </row>
    <row r="344" spans="1:1" x14ac:dyDescent="0.2">
      <c r="A344" s="138"/>
    </row>
    <row r="345" spans="1:1" x14ac:dyDescent="0.2">
      <c r="A345" s="138"/>
    </row>
    <row r="346" spans="1:1" x14ac:dyDescent="0.2">
      <c r="A346" s="138"/>
    </row>
    <row r="347" spans="1:1" x14ac:dyDescent="0.2">
      <c r="A347" s="138"/>
    </row>
    <row r="348" spans="1:1" x14ac:dyDescent="0.2">
      <c r="A348" s="138"/>
    </row>
    <row r="349" spans="1:1" x14ac:dyDescent="0.2">
      <c r="A349" s="138"/>
    </row>
    <row r="350" spans="1:1" x14ac:dyDescent="0.2">
      <c r="A350" s="138"/>
    </row>
    <row r="351" spans="1:1" x14ac:dyDescent="0.2">
      <c r="A351" s="138"/>
    </row>
    <row r="352" spans="1:1" x14ac:dyDescent="0.2">
      <c r="A352" s="138"/>
    </row>
    <row r="353" spans="1:1" x14ac:dyDescent="0.2">
      <c r="A353" s="138"/>
    </row>
    <row r="354" spans="1:1" x14ac:dyDescent="0.2">
      <c r="A354" s="138"/>
    </row>
    <row r="355" spans="1:1" x14ac:dyDescent="0.2">
      <c r="A355" s="138"/>
    </row>
    <row r="356" spans="1:1" x14ac:dyDescent="0.2">
      <c r="A356" s="138"/>
    </row>
    <row r="357" spans="1:1" x14ac:dyDescent="0.2">
      <c r="A357" s="138"/>
    </row>
    <row r="358" spans="1:1" x14ac:dyDescent="0.2">
      <c r="A358" s="138"/>
    </row>
    <row r="359" spans="1:1" x14ac:dyDescent="0.2">
      <c r="A359" s="138"/>
    </row>
    <row r="360" spans="1:1" x14ac:dyDescent="0.2">
      <c r="A360" s="138"/>
    </row>
    <row r="361" spans="1:1" x14ac:dyDescent="0.2">
      <c r="A361" s="138"/>
    </row>
    <row r="362" spans="1:1" x14ac:dyDescent="0.2">
      <c r="A362" s="138"/>
    </row>
    <row r="363" spans="1:1" x14ac:dyDescent="0.2">
      <c r="A363" s="138"/>
    </row>
    <row r="364" spans="1:1" x14ac:dyDescent="0.2">
      <c r="A364" s="138"/>
    </row>
    <row r="365" spans="1:1" x14ac:dyDescent="0.2">
      <c r="A365" s="138"/>
    </row>
    <row r="366" spans="1:1" x14ac:dyDescent="0.2">
      <c r="A366" s="138"/>
    </row>
    <row r="367" spans="1:1" x14ac:dyDescent="0.2">
      <c r="A367" s="138"/>
    </row>
    <row r="368" spans="1:1" x14ac:dyDescent="0.2">
      <c r="A368" s="138"/>
    </row>
    <row r="369" spans="1:1" x14ac:dyDescent="0.2">
      <c r="A369" s="138"/>
    </row>
    <row r="370" spans="1:1" x14ac:dyDescent="0.2">
      <c r="A370" s="138"/>
    </row>
    <row r="371" spans="1:1" x14ac:dyDescent="0.2">
      <c r="A371" s="138"/>
    </row>
    <row r="372" spans="1:1" x14ac:dyDescent="0.2">
      <c r="A372" s="138"/>
    </row>
    <row r="373" spans="1:1" x14ac:dyDescent="0.2">
      <c r="A373" s="138"/>
    </row>
    <row r="374" spans="1:1" x14ac:dyDescent="0.2">
      <c r="A374" s="138"/>
    </row>
    <row r="375" spans="1:1" x14ac:dyDescent="0.2">
      <c r="A375" s="138"/>
    </row>
    <row r="376" spans="1:1" x14ac:dyDescent="0.2">
      <c r="A376" s="138"/>
    </row>
    <row r="377" spans="1:1" x14ac:dyDescent="0.2">
      <c r="A377" s="138"/>
    </row>
    <row r="378" spans="1:1" x14ac:dyDescent="0.2">
      <c r="A378" s="138"/>
    </row>
    <row r="379" spans="1:1" x14ac:dyDescent="0.2">
      <c r="A379" s="138"/>
    </row>
    <row r="380" spans="1:1" x14ac:dyDescent="0.2">
      <c r="A380" s="138"/>
    </row>
    <row r="381" spans="1:1" x14ac:dyDescent="0.2">
      <c r="A381" s="138"/>
    </row>
    <row r="382" spans="1:1" x14ac:dyDescent="0.2">
      <c r="A382" s="138"/>
    </row>
    <row r="383" spans="1:1" x14ac:dyDescent="0.2">
      <c r="A383" s="138"/>
    </row>
    <row r="384" spans="1:1" x14ac:dyDescent="0.2">
      <c r="A384" s="138"/>
    </row>
    <row r="385" spans="1:1" x14ac:dyDescent="0.2">
      <c r="A385" s="138"/>
    </row>
    <row r="386" spans="1:1" x14ac:dyDescent="0.2">
      <c r="A386" s="138"/>
    </row>
    <row r="387" spans="1:1" x14ac:dyDescent="0.2">
      <c r="A387" s="138"/>
    </row>
    <row r="388" spans="1:1" x14ac:dyDescent="0.2">
      <c r="A388" s="138"/>
    </row>
    <row r="389" spans="1:1" x14ac:dyDescent="0.2">
      <c r="A389" s="138"/>
    </row>
    <row r="390" spans="1:1" x14ac:dyDescent="0.2">
      <c r="A390" s="138"/>
    </row>
    <row r="391" spans="1:1" x14ac:dyDescent="0.2">
      <c r="A391" s="138"/>
    </row>
    <row r="392" spans="1:1" x14ac:dyDescent="0.2">
      <c r="A392" s="138"/>
    </row>
    <row r="393" spans="1:1" x14ac:dyDescent="0.2">
      <c r="A393" s="138"/>
    </row>
    <row r="394" spans="1:1" x14ac:dyDescent="0.2">
      <c r="A394" s="138"/>
    </row>
    <row r="395" spans="1:1" x14ac:dyDescent="0.2">
      <c r="A395" s="138"/>
    </row>
    <row r="396" spans="1:1" x14ac:dyDescent="0.2">
      <c r="A396" s="138"/>
    </row>
    <row r="397" spans="1:1" x14ac:dyDescent="0.2">
      <c r="A397" s="138"/>
    </row>
    <row r="398" spans="1:1" x14ac:dyDescent="0.2">
      <c r="A398" s="138"/>
    </row>
    <row r="399" spans="1:1" x14ac:dyDescent="0.2">
      <c r="A399" s="138"/>
    </row>
    <row r="400" spans="1:1" x14ac:dyDescent="0.2">
      <c r="A400" s="138"/>
    </row>
    <row r="401" spans="1:1" x14ac:dyDescent="0.2">
      <c r="A401" s="138"/>
    </row>
    <row r="402" spans="1:1" x14ac:dyDescent="0.2">
      <c r="A402" s="138"/>
    </row>
    <row r="403" spans="1:1" x14ac:dyDescent="0.2">
      <c r="A403" s="138"/>
    </row>
    <row r="404" spans="1:1" x14ac:dyDescent="0.2">
      <c r="A404" s="138"/>
    </row>
    <row r="405" spans="1:1" x14ac:dyDescent="0.2">
      <c r="A405" s="138"/>
    </row>
    <row r="406" spans="1:1" x14ac:dyDescent="0.2">
      <c r="A406" s="138"/>
    </row>
    <row r="407" spans="1:1" x14ac:dyDescent="0.2">
      <c r="A407" s="138"/>
    </row>
    <row r="408" spans="1:1" x14ac:dyDescent="0.2">
      <c r="A408" s="138"/>
    </row>
    <row r="409" spans="1:1" x14ac:dyDescent="0.2">
      <c r="A409" s="138"/>
    </row>
    <row r="410" spans="1:1" x14ac:dyDescent="0.2">
      <c r="A410" s="138"/>
    </row>
    <row r="411" spans="1:1" x14ac:dyDescent="0.2">
      <c r="A411" s="138"/>
    </row>
    <row r="412" spans="1:1" x14ac:dyDescent="0.2">
      <c r="A412" s="138"/>
    </row>
    <row r="413" spans="1:1" x14ac:dyDescent="0.2">
      <c r="A413" s="138"/>
    </row>
    <row r="414" spans="1:1" x14ac:dyDescent="0.2">
      <c r="A414" s="138"/>
    </row>
    <row r="415" spans="1:1" x14ac:dyDescent="0.2">
      <c r="A415" s="138"/>
    </row>
    <row r="416" spans="1:1" x14ac:dyDescent="0.2">
      <c r="A416" s="138"/>
    </row>
    <row r="417" spans="1:1" x14ac:dyDescent="0.2">
      <c r="A417" s="138"/>
    </row>
    <row r="418" spans="1:1" x14ac:dyDescent="0.2">
      <c r="A418" s="138"/>
    </row>
    <row r="419" spans="1:1" x14ac:dyDescent="0.2">
      <c r="A419" s="138"/>
    </row>
    <row r="420" spans="1:1" x14ac:dyDescent="0.2">
      <c r="A420" s="138"/>
    </row>
    <row r="421" spans="1:1" x14ac:dyDescent="0.2">
      <c r="A421" s="138"/>
    </row>
    <row r="422" spans="1:1" x14ac:dyDescent="0.2">
      <c r="A422" s="138"/>
    </row>
    <row r="423" spans="1:1" x14ac:dyDescent="0.2">
      <c r="A423" s="138"/>
    </row>
    <row r="424" spans="1:1" x14ac:dyDescent="0.2">
      <c r="A424" s="138"/>
    </row>
    <row r="425" spans="1:1" x14ac:dyDescent="0.2">
      <c r="A425" s="138"/>
    </row>
    <row r="426" spans="1:1" x14ac:dyDescent="0.2">
      <c r="A426" s="138"/>
    </row>
    <row r="427" spans="1:1" x14ac:dyDescent="0.2">
      <c r="A427" s="138"/>
    </row>
    <row r="428" spans="1:1" x14ac:dyDescent="0.2">
      <c r="A428" s="138"/>
    </row>
    <row r="429" spans="1:1" x14ac:dyDescent="0.2">
      <c r="A429" s="138"/>
    </row>
    <row r="430" spans="1:1" x14ac:dyDescent="0.2">
      <c r="A430" s="138"/>
    </row>
    <row r="431" spans="1:1" x14ac:dyDescent="0.2">
      <c r="A431" s="138"/>
    </row>
    <row r="432" spans="1:1" x14ac:dyDescent="0.2">
      <c r="A432" s="138"/>
    </row>
    <row r="433" spans="1:1" x14ac:dyDescent="0.2">
      <c r="A433" s="138"/>
    </row>
    <row r="434" spans="1:1" x14ac:dyDescent="0.2">
      <c r="A434" s="138"/>
    </row>
    <row r="435" spans="1:1" x14ac:dyDescent="0.2">
      <c r="A435" s="138"/>
    </row>
    <row r="436" spans="1:1" x14ac:dyDescent="0.2">
      <c r="A436" s="138"/>
    </row>
    <row r="437" spans="1:1" x14ac:dyDescent="0.2">
      <c r="A437" s="138"/>
    </row>
    <row r="438" spans="1:1" x14ac:dyDescent="0.2">
      <c r="A438" s="138"/>
    </row>
    <row r="439" spans="1:1" x14ac:dyDescent="0.2">
      <c r="A439" s="138"/>
    </row>
    <row r="440" spans="1:1" x14ac:dyDescent="0.2">
      <c r="A440" s="138"/>
    </row>
    <row r="441" spans="1:1" x14ac:dyDescent="0.2">
      <c r="A441" s="138"/>
    </row>
    <row r="442" spans="1:1" x14ac:dyDescent="0.2">
      <c r="A442" s="138"/>
    </row>
    <row r="443" spans="1:1" x14ac:dyDescent="0.2">
      <c r="A443" s="138"/>
    </row>
    <row r="444" spans="1:1" x14ac:dyDescent="0.2">
      <c r="A444" s="138"/>
    </row>
    <row r="445" spans="1:1" x14ac:dyDescent="0.2">
      <c r="A445" s="138"/>
    </row>
    <row r="446" spans="1:1" x14ac:dyDescent="0.2">
      <c r="A446" s="138"/>
    </row>
    <row r="447" spans="1:1" x14ac:dyDescent="0.2">
      <c r="A447" s="138"/>
    </row>
    <row r="448" spans="1:1" x14ac:dyDescent="0.2">
      <c r="A448" s="138"/>
    </row>
    <row r="449" spans="1:1" x14ac:dyDescent="0.2">
      <c r="A449" s="138"/>
    </row>
    <row r="450" spans="1:1" x14ac:dyDescent="0.2">
      <c r="A450" s="138"/>
    </row>
    <row r="451" spans="1:1" x14ac:dyDescent="0.2">
      <c r="A451" s="138"/>
    </row>
    <row r="452" spans="1:1" x14ac:dyDescent="0.2">
      <c r="A452" s="138"/>
    </row>
    <row r="453" spans="1:1" x14ac:dyDescent="0.2">
      <c r="A453" s="138"/>
    </row>
    <row r="454" spans="1:1" x14ac:dyDescent="0.2">
      <c r="A454" s="138"/>
    </row>
    <row r="455" spans="1:1" x14ac:dyDescent="0.2">
      <c r="A455" s="138"/>
    </row>
    <row r="456" spans="1:1" x14ac:dyDescent="0.2">
      <c r="A456" s="138"/>
    </row>
    <row r="457" spans="1:1" x14ac:dyDescent="0.2">
      <c r="A457" s="138"/>
    </row>
    <row r="458" spans="1:1" x14ac:dyDescent="0.2">
      <c r="A458" s="138"/>
    </row>
    <row r="459" spans="1:1" x14ac:dyDescent="0.2">
      <c r="A459" s="138"/>
    </row>
    <row r="460" spans="1:1" x14ac:dyDescent="0.2">
      <c r="A460" s="138"/>
    </row>
    <row r="461" spans="1:1" x14ac:dyDescent="0.2">
      <c r="A461" s="138"/>
    </row>
    <row r="462" spans="1:1" x14ac:dyDescent="0.2">
      <c r="A462" s="138"/>
    </row>
    <row r="463" spans="1:1" x14ac:dyDescent="0.2">
      <c r="A463" s="138"/>
    </row>
    <row r="464" spans="1:1" x14ac:dyDescent="0.2">
      <c r="A464" s="138"/>
    </row>
    <row r="465" spans="1:1" x14ac:dyDescent="0.2">
      <c r="A465" s="138"/>
    </row>
    <row r="466" spans="1:1" x14ac:dyDescent="0.2">
      <c r="A466" s="138"/>
    </row>
    <row r="467" spans="1:1" x14ac:dyDescent="0.2">
      <c r="A467" s="138"/>
    </row>
    <row r="468" spans="1:1" x14ac:dyDescent="0.2">
      <c r="A468" s="138"/>
    </row>
    <row r="469" spans="1:1" x14ac:dyDescent="0.2">
      <c r="A469" s="138"/>
    </row>
    <row r="470" spans="1:1" x14ac:dyDescent="0.2">
      <c r="A470" s="138"/>
    </row>
    <row r="471" spans="1:1" x14ac:dyDescent="0.2">
      <c r="A471" s="138"/>
    </row>
    <row r="472" spans="1:1" x14ac:dyDescent="0.2">
      <c r="A472" s="138"/>
    </row>
    <row r="473" spans="1:1" x14ac:dyDescent="0.2">
      <c r="A473" s="138"/>
    </row>
    <row r="474" spans="1:1" x14ac:dyDescent="0.2">
      <c r="A474" s="138"/>
    </row>
    <row r="475" spans="1:1" x14ac:dyDescent="0.2">
      <c r="A475" s="138"/>
    </row>
    <row r="476" spans="1:1" x14ac:dyDescent="0.2">
      <c r="A476" s="138"/>
    </row>
    <row r="477" spans="1:1" x14ac:dyDescent="0.2">
      <c r="A477" s="138"/>
    </row>
    <row r="478" spans="1:1" x14ac:dyDescent="0.2">
      <c r="A478" s="138"/>
    </row>
    <row r="479" spans="1:1" x14ac:dyDescent="0.2">
      <c r="A479" s="138"/>
    </row>
    <row r="480" spans="1:1" x14ac:dyDescent="0.2">
      <c r="A480" s="138"/>
    </row>
    <row r="481" spans="1:1" x14ac:dyDescent="0.2">
      <c r="A481" s="138"/>
    </row>
    <row r="482" spans="1:1" x14ac:dyDescent="0.2">
      <c r="A482" s="138"/>
    </row>
    <row r="483" spans="1:1" x14ac:dyDescent="0.2">
      <c r="A483" s="138"/>
    </row>
    <row r="484" spans="1:1" x14ac:dyDescent="0.2">
      <c r="A484" s="138"/>
    </row>
    <row r="485" spans="1:1" x14ac:dyDescent="0.2">
      <c r="A485" s="138"/>
    </row>
    <row r="486" spans="1:1" x14ac:dyDescent="0.2">
      <c r="A486" s="138"/>
    </row>
    <row r="487" spans="1:1" x14ac:dyDescent="0.2">
      <c r="A487" s="138"/>
    </row>
    <row r="488" spans="1:1" x14ac:dyDescent="0.2">
      <c r="A488" s="138"/>
    </row>
    <row r="489" spans="1:1" x14ac:dyDescent="0.2">
      <c r="A489" s="138"/>
    </row>
    <row r="490" spans="1:1" x14ac:dyDescent="0.2">
      <c r="A490" s="138"/>
    </row>
    <row r="491" spans="1:1" x14ac:dyDescent="0.2">
      <c r="A491" s="138"/>
    </row>
    <row r="492" spans="1:1" x14ac:dyDescent="0.2">
      <c r="A492" s="138"/>
    </row>
    <row r="493" spans="1:1" x14ac:dyDescent="0.2">
      <c r="A493" s="138"/>
    </row>
    <row r="494" spans="1:1" x14ac:dyDescent="0.2">
      <c r="A494" s="138"/>
    </row>
    <row r="495" spans="1:1" x14ac:dyDescent="0.2">
      <c r="A495" s="138"/>
    </row>
    <row r="496" spans="1:1" x14ac:dyDescent="0.2">
      <c r="A496" s="138"/>
    </row>
    <row r="497" spans="1:1" x14ac:dyDescent="0.2">
      <c r="A497" s="138"/>
    </row>
    <row r="498" spans="1:1" x14ac:dyDescent="0.2">
      <c r="A498" s="138"/>
    </row>
    <row r="499" spans="1:1" x14ac:dyDescent="0.2">
      <c r="A499" s="138"/>
    </row>
    <row r="500" spans="1:1" x14ac:dyDescent="0.2">
      <c r="A500" s="138"/>
    </row>
    <row r="501" spans="1:1" x14ac:dyDescent="0.2">
      <c r="A501" s="138"/>
    </row>
    <row r="502" spans="1:1" x14ac:dyDescent="0.2">
      <c r="A502" s="138"/>
    </row>
    <row r="503" spans="1:1" x14ac:dyDescent="0.2">
      <c r="A503" s="138"/>
    </row>
    <row r="504" spans="1:1" x14ac:dyDescent="0.2">
      <c r="A504" s="138"/>
    </row>
    <row r="505" spans="1:1" x14ac:dyDescent="0.2">
      <c r="A505" s="138"/>
    </row>
    <row r="506" spans="1:1" x14ac:dyDescent="0.2">
      <c r="A506" s="138"/>
    </row>
    <row r="507" spans="1:1" x14ac:dyDescent="0.2">
      <c r="A507" s="138"/>
    </row>
    <row r="508" spans="1:1" x14ac:dyDescent="0.2">
      <c r="A508" s="138"/>
    </row>
    <row r="509" spans="1:1" x14ac:dyDescent="0.2">
      <c r="A509" s="138"/>
    </row>
    <row r="510" spans="1:1" x14ac:dyDescent="0.2">
      <c r="A510" s="138"/>
    </row>
    <row r="511" spans="1:1" x14ac:dyDescent="0.2">
      <c r="A511" s="138"/>
    </row>
    <row r="512" spans="1:1" x14ac:dyDescent="0.2">
      <c r="A512" s="138"/>
    </row>
    <row r="513" spans="1:1" x14ac:dyDescent="0.2">
      <c r="A513" s="138"/>
    </row>
    <row r="514" spans="1:1" x14ac:dyDescent="0.2">
      <c r="A514" s="138"/>
    </row>
    <row r="515" spans="1:1" x14ac:dyDescent="0.2">
      <c r="A515" s="138"/>
    </row>
    <row r="516" spans="1:1" x14ac:dyDescent="0.2">
      <c r="A516" s="138"/>
    </row>
    <row r="517" spans="1:1" x14ac:dyDescent="0.2">
      <c r="A517" s="138"/>
    </row>
    <row r="518" spans="1:1" x14ac:dyDescent="0.2">
      <c r="A518" s="138"/>
    </row>
    <row r="519" spans="1:1" x14ac:dyDescent="0.2">
      <c r="A519" s="138"/>
    </row>
    <row r="520" spans="1:1" x14ac:dyDescent="0.2">
      <c r="A520" s="138"/>
    </row>
    <row r="521" spans="1:1" x14ac:dyDescent="0.2">
      <c r="A521" s="138"/>
    </row>
    <row r="522" spans="1:1" x14ac:dyDescent="0.2">
      <c r="A522" s="138"/>
    </row>
    <row r="523" spans="1:1" x14ac:dyDescent="0.2">
      <c r="A523" s="138"/>
    </row>
    <row r="524" spans="1:1" x14ac:dyDescent="0.2">
      <c r="A524" s="138"/>
    </row>
    <row r="525" spans="1:1" x14ac:dyDescent="0.2">
      <c r="A525" s="138"/>
    </row>
    <row r="526" spans="1:1" x14ac:dyDescent="0.2">
      <c r="A526" s="138"/>
    </row>
    <row r="527" spans="1:1" x14ac:dyDescent="0.2">
      <c r="A527" s="138"/>
    </row>
    <row r="528" spans="1:1" x14ac:dyDescent="0.2">
      <c r="A528" s="138"/>
    </row>
    <row r="529" spans="1:1" x14ac:dyDescent="0.2">
      <c r="A529" s="138"/>
    </row>
    <row r="530" spans="1:1" x14ac:dyDescent="0.2">
      <c r="A530" s="138"/>
    </row>
    <row r="531" spans="1:1" x14ac:dyDescent="0.2">
      <c r="A531" s="138"/>
    </row>
    <row r="532" spans="1:1" x14ac:dyDescent="0.2">
      <c r="A532" s="138"/>
    </row>
    <row r="533" spans="1:1" x14ac:dyDescent="0.2">
      <c r="A533" s="138"/>
    </row>
    <row r="534" spans="1:1" x14ac:dyDescent="0.2">
      <c r="A534" s="138"/>
    </row>
    <row r="535" spans="1:1" x14ac:dyDescent="0.2">
      <c r="A535" s="138"/>
    </row>
    <row r="536" spans="1:1" x14ac:dyDescent="0.2">
      <c r="A536" s="138"/>
    </row>
    <row r="537" spans="1:1" x14ac:dyDescent="0.2">
      <c r="A537" s="138"/>
    </row>
    <row r="538" spans="1:1" x14ac:dyDescent="0.2">
      <c r="A538" s="138"/>
    </row>
    <row r="539" spans="1:1" x14ac:dyDescent="0.2">
      <c r="A539" s="138"/>
    </row>
    <row r="540" spans="1:1" x14ac:dyDescent="0.2">
      <c r="A540" s="138"/>
    </row>
    <row r="541" spans="1:1" x14ac:dyDescent="0.2">
      <c r="A541" s="138"/>
    </row>
    <row r="542" spans="1:1" x14ac:dyDescent="0.2">
      <c r="A542" s="138"/>
    </row>
    <row r="543" spans="1:1" x14ac:dyDescent="0.2">
      <c r="A543" s="138"/>
    </row>
    <row r="544" spans="1:1" x14ac:dyDescent="0.2">
      <c r="A544" s="138"/>
    </row>
    <row r="545" spans="1:1" x14ac:dyDescent="0.2">
      <c r="A545" s="138"/>
    </row>
    <row r="546" spans="1:1" x14ac:dyDescent="0.2">
      <c r="A546" s="138"/>
    </row>
    <row r="547" spans="1:1" x14ac:dyDescent="0.2">
      <c r="A547" s="138"/>
    </row>
    <row r="548" spans="1:1" x14ac:dyDescent="0.2">
      <c r="A548" s="138"/>
    </row>
    <row r="549" spans="1:1" x14ac:dyDescent="0.2">
      <c r="A549" s="138"/>
    </row>
    <row r="550" spans="1:1" x14ac:dyDescent="0.2">
      <c r="A550" s="138"/>
    </row>
    <row r="551" spans="1:1" x14ac:dyDescent="0.2">
      <c r="A551" s="138"/>
    </row>
    <row r="552" spans="1:1" x14ac:dyDescent="0.2">
      <c r="A552" s="138"/>
    </row>
    <row r="553" spans="1:1" x14ac:dyDescent="0.2">
      <c r="A553" s="138"/>
    </row>
    <row r="554" spans="1:1" x14ac:dyDescent="0.2">
      <c r="A554" s="138"/>
    </row>
    <row r="555" spans="1:1" x14ac:dyDescent="0.2">
      <c r="A555" s="138"/>
    </row>
    <row r="556" spans="1:1" x14ac:dyDescent="0.2">
      <c r="A556" s="138"/>
    </row>
    <row r="557" spans="1:1" x14ac:dyDescent="0.2">
      <c r="A557" s="138"/>
    </row>
    <row r="558" spans="1:1" x14ac:dyDescent="0.2">
      <c r="A558" s="138"/>
    </row>
    <row r="559" spans="1:1" x14ac:dyDescent="0.2">
      <c r="A559" s="138"/>
    </row>
    <row r="560" spans="1:1" x14ac:dyDescent="0.2">
      <c r="A560" s="138"/>
    </row>
    <row r="561" spans="1:1" x14ac:dyDescent="0.2">
      <c r="A561" s="138"/>
    </row>
    <row r="562" spans="1:1" x14ac:dyDescent="0.2">
      <c r="A562" s="138"/>
    </row>
    <row r="563" spans="1:1" x14ac:dyDescent="0.2">
      <c r="A563" s="138"/>
    </row>
    <row r="564" spans="1:1" x14ac:dyDescent="0.2">
      <c r="A564" s="138"/>
    </row>
    <row r="565" spans="1:1" x14ac:dyDescent="0.2">
      <c r="A565" s="138"/>
    </row>
    <row r="566" spans="1:1" x14ac:dyDescent="0.2">
      <c r="A566" s="138"/>
    </row>
    <row r="567" spans="1:1" x14ac:dyDescent="0.2">
      <c r="A567" s="138"/>
    </row>
    <row r="568" spans="1:1" x14ac:dyDescent="0.2">
      <c r="A568" s="138"/>
    </row>
    <row r="569" spans="1:1" x14ac:dyDescent="0.2">
      <c r="A569" s="138"/>
    </row>
    <row r="570" spans="1:1" x14ac:dyDescent="0.2">
      <c r="A570" s="138"/>
    </row>
    <row r="571" spans="1:1" x14ac:dyDescent="0.2">
      <c r="A571" s="138"/>
    </row>
    <row r="572" spans="1:1" x14ac:dyDescent="0.2">
      <c r="A572" s="138"/>
    </row>
    <row r="573" spans="1:1" x14ac:dyDescent="0.2">
      <c r="A573" s="138"/>
    </row>
    <row r="574" spans="1:1" x14ac:dyDescent="0.2">
      <c r="A574" s="138"/>
    </row>
    <row r="575" spans="1:1" x14ac:dyDescent="0.2">
      <c r="A575" s="138"/>
    </row>
    <row r="576" spans="1:1" x14ac:dyDescent="0.2">
      <c r="A576" s="138"/>
    </row>
    <row r="577" spans="1:1" x14ac:dyDescent="0.2">
      <c r="A577" s="138"/>
    </row>
    <row r="578" spans="1:1" x14ac:dyDescent="0.2">
      <c r="A578" s="138"/>
    </row>
    <row r="579" spans="1:1" x14ac:dyDescent="0.2">
      <c r="A579" s="138"/>
    </row>
    <row r="580" spans="1:1" x14ac:dyDescent="0.2">
      <c r="A580" s="138"/>
    </row>
    <row r="581" spans="1:1" x14ac:dyDescent="0.2">
      <c r="A581" s="138"/>
    </row>
    <row r="582" spans="1:1" x14ac:dyDescent="0.2">
      <c r="A582" s="138"/>
    </row>
    <row r="583" spans="1:1" x14ac:dyDescent="0.2">
      <c r="A583" s="138"/>
    </row>
    <row r="584" spans="1:1" x14ac:dyDescent="0.2">
      <c r="A584" s="138"/>
    </row>
    <row r="585" spans="1:1" x14ac:dyDescent="0.2">
      <c r="A585" s="138"/>
    </row>
    <row r="586" spans="1:1" x14ac:dyDescent="0.2">
      <c r="A586" s="138"/>
    </row>
    <row r="587" spans="1:1" x14ac:dyDescent="0.2">
      <c r="A587" s="138"/>
    </row>
    <row r="588" spans="1:1" x14ac:dyDescent="0.2">
      <c r="A588" s="138"/>
    </row>
    <row r="589" spans="1:1" x14ac:dyDescent="0.2">
      <c r="A589" s="138"/>
    </row>
    <row r="590" spans="1:1" x14ac:dyDescent="0.2">
      <c r="A590" s="138"/>
    </row>
    <row r="591" spans="1:1" x14ac:dyDescent="0.2">
      <c r="A591" s="138"/>
    </row>
    <row r="592" spans="1:1" x14ac:dyDescent="0.2">
      <c r="A592" s="138"/>
    </row>
    <row r="593" spans="1:1" x14ac:dyDescent="0.2">
      <c r="A593" s="138"/>
    </row>
    <row r="594" spans="1:1" x14ac:dyDescent="0.2">
      <c r="A594" s="138"/>
    </row>
    <row r="595" spans="1:1" x14ac:dyDescent="0.2">
      <c r="A595" s="138"/>
    </row>
    <row r="596" spans="1:1" x14ac:dyDescent="0.2">
      <c r="A596" s="138"/>
    </row>
    <row r="597" spans="1:1" x14ac:dyDescent="0.2">
      <c r="A597" s="138"/>
    </row>
    <row r="598" spans="1:1" x14ac:dyDescent="0.2">
      <c r="A598" s="138"/>
    </row>
    <row r="599" spans="1:1" x14ac:dyDescent="0.2">
      <c r="A599" s="138"/>
    </row>
    <row r="600" spans="1:1" x14ac:dyDescent="0.2">
      <c r="A600" s="138"/>
    </row>
    <row r="601" spans="1:1" x14ac:dyDescent="0.2">
      <c r="A601" s="138"/>
    </row>
    <row r="602" spans="1:1" x14ac:dyDescent="0.2">
      <c r="A602" s="138"/>
    </row>
    <row r="603" spans="1:1" x14ac:dyDescent="0.2">
      <c r="A603" s="138"/>
    </row>
    <row r="604" spans="1:1" x14ac:dyDescent="0.2">
      <c r="A604" s="138"/>
    </row>
    <row r="605" spans="1:1" x14ac:dyDescent="0.2">
      <c r="A605" s="138"/>
    </row>
    <row r="606" spans="1:1" x14ac:dyDescent="0.2">
      <c r="A606" s="138"/>
    </row>
    <row r="607" spans="1:1" x14ac:dyDescent="0.2">
      <c r="A607" s="138"/>
    </row>
    <row r="608" spans="1:1" x14ac:dyDescent="0.2">
      <c r="A608" s="138"/>
    </row>
    <row r="609" spans="1:1" x14ac:dyDescent="0.2">
      <c r="A609" s="138"/>
    </row>
    <row r="610" spans="1:1" x14ac:dyDescent="0.2">
      <c r="A610" s="138"/>
    </row>
    <row r="611" spans="1:1" x14ac:dyDescent="0.2">
      <c r="A611" s="138"/>
    </row>
    <row r="612" spans="1:1" x14ac:dyDescent="0.2">
      <c r="A612" s="138"/>
    </row>
    <row r="613" spans="1:1" x14ac:dyDescent="0.2">
      <c r="A613" s="138"/>
    </row>
    <row r="614" spans="1:1" x14ac:dyDescent="0.2">
      <c r="A614" s="138"/>
    </row>
    <row r="615" spans="1:1" x14ac:dyDescent="0.2">
      <c r="A615" s="138"/>
    </row>
    <row r="616" spans="1:1" x14ac:dyDescent="0.2">
      <c r="A616" s="138"/>
    </row>
    <row r="617" spans="1:1" x14ac:dyDescent="0.2">
      <c r="A617" s="138"/>
    </row>
    <row r="618" spans="1:1" x14ac:dyDescent="0.2">
      <c r="A618" s="138"/>
    </row>
    <row r="619" spans="1:1" x14ac:dyDescent="0.2">
      <c r="A619" s="138"/>
    </row>
    <row r="620" spans="1:1" x14ac:dyDescent="0.2">
      <c r="A620" s="138"/>
    </row>
    <row r="621" spans="1:1" x14ac:dyDescent="0.2">
      <c r="A621" s="138"/>
    </row>
    <row r="622" spans="1:1" x14ac:dyDescent="0.2">
      <c r="A622" s="138"/>
    </row>
    <row r="623" spans="1:1" x14ac:dyDescent="0.2">
      <c r="A623" s="138"/>
    </row>
    <row r="624" spans="1:1" x14ac:dyDescent="0.2">
      <c r="A624" s="138"/>
    </row>
    <row r="625" spans="1:1" x14ac:dyDescent="0.2">
      <c r="A625" s="138"/>
    </row>
    <row r="626" spans="1:1" x14ac:dyDescent="0.2">
      <c r="A626" s="138"/>
    </row>
    <row r="627" spans="1:1" x14ac:dyDescent="0.2">
      <c r="A627" s="138"/>
    </row>
    <row r="628" spans="1:1" x14ac:dyDescent="0.2">
      <c r="A628" s="138"/>
    </row>
    <row r="629" spans="1:1" x14ac:dyDescent="0.2">
      <c r="A629" s="138"/>
    </row>
    <row r="630" spans="1:1" x14ac:dyDescent="0.2">
      <c r="A630" s="138"/>
    </row>
    <row r="631" spans="1:1" x14ac:dyDescent="0.2">
      <c r="A631" s="138"/>
    </row>
    <row r="632" spans="1:1" x14ac:dyDescent="0.2">
      <c r="A632" s="138"/>
    </row>
    <row r="633" spans="1:1" x14ac:dyDescent="0.2">
      <c r="A633" s="138"/>
    </row>
    <row r="634" spans="1:1" x14ac:dyDescent="0.2">
      <c r="A634" s="138"/>
    </row>
    <row r="635" spans="1:1" x14ac:dyDescent="0.2">
      <c r="A635" s="138"/>
    </row>
    <row r="636" spans="1:1" x14ac:dyDescent="0.2">
      <c r="A636" s="138"/>
    </row>
    <row r="637" spans="1:1" x14ac:dyDescent="0.2">
      <c r="A637" s="138"/>
    </row>
    <row r="638" spans="1:1" x14ac:dyDescent="0.2">
      <c r="A638" s="138"/>
    </row>
    <row r="639" spans="1:1" x14ac:dyDescent="0.2">
      <c r="A639" s="138"/>
    </row>
    <row r="640" spans="1:1" x14ac:dyDescent="0.2">
      <c r="A640" s="138"/>
    </row>
    <row r="641" spans="1:1" x14ac:dyDescent="0.2">
      <c r="A641" s="138"/>
    </row>
    <row r="642" spans="1:1" x14ac:dyDescent="0.2">
      <c r="A642" s="138"/>
    </row>
    <row r="643" spans="1:1" x14ac:dyDescent="0.2">
      <c r="A643" s="138"/>
    </row>
    <row r="644" spans="1:1" x14ac:dyDescent="0.2">
      <c r="A644" s="138"/>
    </row>
    <row r="645" spans="1:1" x14ac:dyDescent="0.2">
      <c r="A645" s="138"/>
    </row>
    <row r="646" spans="1:1" x14ac:dyDescent="0.2">
      <c r="A646" s="138"/>
    </row>
    <row r="647" spans="1:1" x14ac:dyDescent="0.2">
      <c r="A647" s="138"/>
    </row>
    <row r="648" spans="1:1" x14ac:dyDescent="0.2">
      <c r="A648" s="138"/>
    </row>
    <row r="649" spans="1:1" x14ac:dyDescent="0.2">
      <c r="A649" s="138"/>
    </row>
    <row r="650" spans="1:1" x14ac:dyDescent="0.2">
      <c r="A650" s="138"/>
    </row>
    <row r="651" spans="1:1" x14ac:dyDescent="0.2">
      <c r="A651" s="138"/>
    </row>
    <row r="652" spans="1:1" x14ac:dyDescent="0.2">
      <c r="A652" s="138"/>
    </row>
    <row r="653" spans="1:1" x14ac:dyDescent="0.2">
      <c r="A653" s="138"/>
    </row>
    <row r="654" spans="1:1" x14ac:dyDescent="0.2">
      <c r="A654" s="138"/>
    </row>
    <row r="655" spans="1:1" x14ac:dyDescent="0.2">
      <c r="A655" s="138"/>
    </row>
    <row r="656" spans="1:1" x14ac:dyDescent="0.2">
      <c r="A656" s="138"/>
    </row>
    <row r="657" spans="1:1" x14ac:dyDescent="0.2">
      <c r="A657" s="138"/>
    </row>
    <row r="658" spans="1:1" x14ac:dyDescent="0.2">
      <c r="A658" s="138"/>
    </row>
    <row r="659" spans="1:1" x14ac:dyDescent="0.2">
      <c r="A659" s="138"/>
    </row>
    <row r="660" spans="1:1" x14ac:dyDescent="0.2">
      <c r="A660" s="138"/>
    </row>
    <row r="661" spans="1:1" x14ac:dyDescent="0.2">
      <c r="A661" s="138"/>
    </row>
    <row r="662" spans="1:1" x14ac:dyDescent="0.2">
      <c r="A662" s="138"/>
    </row>
    <row r="663" spans="1:1" x14ac:dyDescent="0.2">
      <c r="A663" s="138"/>
    </row>
    <row r="664" spans="1:1" x14ac:dyDescent="0.2">
      <c r="A664" s="138"/>
    </row>
    <row r="665" spans="1:1" x14ac:dyDescent="0.2">
      <c r="A665" s="138"/>
    </row>
    <row r="666" spans="1:1" x14ac:dyDescent="0.2">
      <c r="A666" s="138"/>
    </row>
    <row r="667" spans="1:1" x14ac:dyDescent="0.2">
      <c r="A667" s="138"/>
    </row>
    <row r="668" spans="1:1" x14ac:dyDescent="0.2">
      <c r="A668" s="138"/>
    </row>
    <row r="669" spans="1:1" x14ac:dyDescent="0.2">
      <c r="A669" s="138"/>
    </row>
    <row r="670" spans="1:1" x14ac:dyDescent="0.2">
      <c r="A670" s="138"/>
    </row>
    <row r="671" spans="1:1" x14ac:dyDescent="0.2">
      <c r="A671" s="138"/>
    </row>
    <row r="672" spans="1:1" x14ac:dyDescent="0.2">
      <c r="A672" s="138"/>
    </row>
    <row r="673" spans="1:1" x14ac:dyDescent="0.2">
      <c r="A673" s="138"/>
    </row>
    <row r="674" spans="1:1" x14ac:dyDescent="0.2">
      <c r="A674" s="138"/>
    </row>
    <row r="675" spans="1:1" x14ac:dyDescent="0.2">
      <c r="A675" s="138"/>
    </row>
    <row r="676" spans="1:1" x14ac:dyDescent="0.2">
      <c r="A676" s="138"/>
    </row>
    <row r="677" spans="1:1" x14ac:dyDescent="0.2">
      <c r="A677" s="138"/>
    </row>
    <row r="678" spans="1:1" x14ac:dyDescent="0.2">
      <c r="A678" s="138"/>
    </row>
    <row r="679" spans="1:1" x14ac:dyDescent="0.2">
      <c r="A679" s="138"/>
    </row>
    <row r="680" spans="1:1" x14ac:dyDescent="0.2">
      <c r="A680" s="138"/>
    </row>
    <row r="681" spans="1:1" x14ac:dyDescent="0.2">
      <c r="A681" s="138"/>
    </row>
    <row r="682" spans="1:1" x14ac:dyDescent="0.2">
      <c r="A682" s="138"/>
    </row>
    <row r="683" spans="1:1" x14ac:dyDescent="0.2">
      <c r="A683" s="138"/>
    </row>
    <row r="684" spans="1:1" x14ac:dyDescent="0.2">
      <c r="A684" s="138"/>
    </row>
    <row r="685" spans="1:1" x14ac:dyDescent="0.2">
      <c r="A685" s="138"/>
    </row>
    <row r="686" spans="1:1" x14ac:dyDescent="0.2">
      <c r="A686" s="138"/>
    </row>
    <row r="687" spans="1:1" x14ac:dyDescent="0.2">
      <c r="A687" s="138"/>
    </row>
    <row r="688" spans="1:1" x14ac:dyDescent="0.2">
      <c r="A688" s="138"/>
    </row>
    <row r="689" spans="1:1" x14ac:dyDescent="0.2">
      <c r="A689" s="138"/>
    </row>
    <row r="690" spans="1:1" x14ac:dyDescent="0.2">
      <c r="A690" s="138"/>
    </row>
    <row r="691" spans="1:1" x14ac:dyDescent="0.2">
      <c r="A691" s="138"/>
    </row>
    <row r="692" spans="1:1" x14ac:dyDescent="0.2">
      <c r="A692" s="138"/>
    </row>
    <row r="693" spans="1:1" x14ac:dyDescent="0.2">
      <c r="A693" s="138"/>
    </row>
    <row r="694" spans="1:1" x14ac:dyDescent="0.2">
      <c r="A694" s="138"/>
    </row>
    <row r="695" spans="1:1" x14ac:dyDescent="0.2">
      <c r="A695" s="138"/>
    </row>
    <row r="696" spans="1:1" x14ac:dyDescent="0.2">
      <c r="A696" s="138"/>
    </row>
    <row r="697" spans="1:1" x14ac:dyDescent="0.2">
      <c r="A697" s="138"/>
    </row>
    <row r="698" spans="1:1" x14ac:dyDescent="0.2">
      <c r="A698" s="138"/>
    </row>
    <row r="699" spans="1:1" x14ac:dyDescent="0.2">
      <c r="A699" s="138"/>
    </row>
    <row r="700" spans="1:1" x14ac:dyDescent="0.2">
      <c r="A700" s="138"/>
    </row>
    <row r="701" spans="1:1" x14ac:dyDescent="0.2">
      <c r="A701" s="138"/>
    </row>
    <row r="702" spans="1:1" x14ac:dyDescent="0.2">
      <c r="A702" s="138"/>
    </row>
    <row r="703" spans="1:1" x14ac:dyDescent="0.2">
      <c r="A703" s="138"/>
    </row>
    <row r="704" spans="1:1" x14ac:dyDescent="0.2">
      <c r="A704" s="138"/>
    </row>
    <row r="705" spans="1:1" x14ac:dyDescent="0.2">
      <c r="A705" s="138"/>
    </row>
    <row r="706" spans="1:1" x14ac:dyDescent="0.2">
      <c r="A706" s="138"/>
    </row>
    <row r="707" spans="1:1" x14ac:dyDescent="0.2">
      <c r="A707" s="138"/>
    </row>
    <row r="708" spans="1:1" x14ac:dyDescent="0.2">
      <c r="A708" s="138"/>
    </row>
    <row r="709" spans="1:1" x14ac:dyDescent="0.2">
      <c r="A709" s="138"/>
    </row>
    <row r="710" spans="1:1" x14ac:dyDescent="0.2">
      <c r="A710" s="138"/>
    </row>
    <row r="711" spans="1:1" x14ac:dyDescent="0.2">
      <c r="A711" s="138"/>
    </row>
    <row r="712" spans="1:1" x14ac:dyDescent="0.2">
      <c r="A712" s="138"/>
    </row>
    <row r="713" spans="1:1" x14ac:dyDescent="0.2">
      <c r="A713" s="138"/>
    </row>
    <row r="714" spans="1:1" x14ac:dyDescent="0.2">
      <c r="A714" s="138"/>
    </row>
    <row r="715" spans="1:1" x14ac:dyDescent="0.2">
      <c r="A715" s="138"/>
    </row>
    <row r="716" spans="1:1" x14ac:dyDescent="0.2">
      <c r="A716" s="138"/>
    </row>
    <row r="717" spans="1:1" x14ac:dyDescent="0.2">
      <c r="A717" s="138"/>
    </row>
    <row r="718" spans="1:1" x14ac:dyDescent="0.2">
      <c r="A718" s="138"/>
    </row>
    <row r="719" spans="1:1" x14ac:dyDescent="0.2">
      <c r="A719" s="138"/>
    </row>
    <row r="720" spans="1:1" x14ac:dyDescent="0.2">
      <c r="A720" s="138"/>
    </row>
    <row r="721" spans="1:1" x14ac:dyDescent="0.2">
      <c r="A721" s="138"/>
    </row>
    <row r="722" spans="1:1" x14ac:dyDescent="0.2">
      <c r="A722" s="138"/>
    </row>
    <row r="723" spans="1:1" x14ac:dyDescent="0.2">
      <c r="A723" s="138"/>
    </row>
    <row r="724" spans="1:1" x14ac:dyDescent="0.2">
      <c r="A724" s="138"/>
    </row>
    <row r="725" spans="1:1" x14ac:dyDescent="0.2">
      <c r="A725" s="138"/>
    </row>
    <row r="726" spans="1:1" x14ac:dyDescent="0.2">
      <c r="A726" s="138"/>
    </row>
    <row r="727" spans="1:1" x14ac:dyDescent="0.2">
      <c r="A727" s="138"/>
    </row>
    <row r="728" spans="1:1" x14ac:dyDescent="0.2">
      <c r="A728" s="138"/>
    </row>
    <row r="729" spans="1:1" x14ac:dyDescent="0.2">
      <c r="A729" s="138"/>
    </row>
    <row r="730" spans="1:1" x14ac:dyDescent="0.2">
      <c r="A730" s="138"/>
    </row>
    <row r="731" spans="1:1" x14ac:dyDescent="0.2">
      <c r="A731" s="138"/>
    </row>
    <row r="732" spans="1:1" x14ac:dyDescent="0.2">
      <c r="A732" s="138"/>
    </row>
    <row r="733" spans="1:1" x14ac:dyDescent="0.2">
      <c r="A733" s="138"/>
    </row>
    <row r="734" spans="1:1" x14ac:dyDescent="0.2">
      <c r="A734" s="138"/>
    </row>
    <row r="735" spans="1:1" x14ac:dyDescent="0.2">
      <c r="A735" s="138"/>
    </row>
    <row r="736" spans="1:1" x14ac:dyDescent="0.2">
      <c r="A736" s="138"/>
    </row>
    <row r="737" spans="1:1" x14ac:dyDescent="0.2">
      <c r="A737" s="138"/>
    </row>
    <row r="738" spans="1:1" x14ac:dyDescent="0.2">
      <c r="A738" s="138"/>
    </row>
    <row r="739" spans="1:1" x14ac:dyDescent="0.2">
      <c r="A739" s="138"/>
    </row>
    <row r="740" spans="1:1" x14ac:dyDescent="0.2">
      <c r="A740" s="138"/>
    </row>
    <row r="741" spans="1:1" x14ac:dyDescent="0.2">
      <c r="A741" s="138"/>
    </row>
    <row r="742" spans="1:1" x14ac:dyDescent="0.2">
      <c r="A742" s="138"/>
    </row>
    <row r="743" spans="1:1" x14ac:dyDescent="0.2">
      <c r="A743" s="138"/>
    </row>
    <row r="744" spans="1:1" x14ac:dyDescent="0.2">
      <c r="A744" s="138"/>
    </row>
    <row r="745" spans="1:1" x14ac:dyDescent="0.2">
      <c r="A745" s="138"/>
    </row>
    <row r="746" spans="1:1" x14ac:dyDescent="0.2">
      <c r="A746" s="138"/>
    </row>
    <row r="747" spans="1:1" x14ac:dyDescent="0.2">
      <c r="A747" s="138"/>
    </row>
    <row r="748" spans="1:1" x14ac:dyDescent="0.2">
      <c r="A748" s="138"/>
    </row>
    <row r="749" spans="1:1" x14ac:dyDescent="0.2">
      <c r="A749" s="138"/>
    </row>
    <row r="750" spans="1:1" x14ac:dyDescent="0.2">
      <c r="A750" s="138"/>
    </row>
    <row r="751" spans="1:1" x14ac:dyDescent="0.2">
      <c r="A751" s="138"/>
    </row>
    <row r="752" spans="1:1" x14ac:dyDescent="0.2">
      <c r="A752" s="138"/>
    </row>
    <row r="753" spans="1:1" x14ac:dyDescent="0.2">
      <c r="A753" s="138"/>
    </row>
    <row r="754" spans="1:1" x14ac:dyDescent="0.2">
      <c r="A754" s="138"/>
    </row>
    <row r="755" spans="1:1" x14ac:dyDescent="0.2">
      <c r="A755" s="138"/>
    </row>
    <row r="756" spans="1:1" x14ac:dyDescent="0.2">
      <c r="A756" s="138"/>
    </row>
    <row r="757" spans="1:1" x14ac:dyDescent="0.2">
      <c r="A757" s="138"/>
    </row>
    <row r="758" spans="1:1" x14ac:dyDescent="0.2">
      <c r="A758" s="138"/>
    </row>
    <row r="759" spans="1:1" x14ac:dyDescent="0.2">
      <c r="A759" s="138"/>
    </row>
    <row r="760" spans="1:1" x14ac:dyDescent="0.2">
      <c r="A760" s="138"/>
    </row>
    <row r="761" spans="1:1" x14ac:dyDescent="0.2">
      <c r="A761" s="138"/>
    </row>
    <row r="762" spans="1:1" x14ac:dyDescent="0.2">
      <c r="A762" s="138"/>
    </row>
    <row r="763" spans="1:1" x14ac:dyDescent="0.2">
      <c r="A763" s="138"/>
    </row>
    <row r="764" spans="1:1" x14ac:dyDescent="0.2">
      <c r="A764" s="138"/>
    </row>
    <row r="765" spans="1:1" x14ac:dyDescent="0.2">
      <c r="A765" s="138"/>
    </row>
    <row r="766" spans="1:1" x14ac:dyDescent="0.2">
      <c r="A766" s="138"/>
    </row>
    <row r="767" spans="1:1" x14ac:dyDescent="0.2">
      <c r="A767" s="138"/>
    </row>
    <row r="768" spans="1:1" x14ac:dyDescent="0.2">
      <c r="A768" s="138"/>
    </row>
    <row r="769" spans="1:1" x14ac:dyDescent="0.2">
      <c r="A769" s="138"/>
    </row>
    <row r="770" spans="1:1" x14ac:dyDescent="0.2">
      <c r="A770" s="138"/>
    </row>
    <row r="771" spans="1:1" x14ac:dyDescent="0.2">
      <c r="A771" s="138"/>
    </row>
    <row r="772" spans="1:1" x14ac:dyDescent="0.2">
      <c r="A772" s="138"/>
    </row>
    <row r="773" spans="1:1" x14ac:dyDescent="0.2">
      <c r="A773" s="138"/>
    </row>
    <row r="774" spans="1:1" x14ac:dyDescent="0.2">
      <c r="A774" s="138"/>
    </row>
    <row r="775" spans="1:1" x14ac:dyDescent="0.2">
      <c r="A775" s="138"/>
    </row>
    <row r="776" spans="1:1" x14ac:dyDescent="0.2">
      <c r="A776" s="138"/>
    </row>
    <row r="777" spans="1:1" x14ac:dyDescent="0.2">
      <c r="A777" s="138"/>
    </row>
    <row r="778" spans="1:1" x14ac:dyDescent="0.2">
      <c r="A778" s="138"/>
    </row>
    <row r="779" spans="1:1" x14ac:dyDescent="0.2">
      <c r="A779" s="138"/>
    </row>
    <row r="780" spans="1:1" x14ac:dyDescent="0.2">
      <c r="A780" s="138"/>
    </row>
    <row r="781" spans="1:1" x14ac:dyDescent="0.2">
      <c r="A781" s="138"/>
    </row>
    <row r="782" spans="1:1" x14ac:dyDescent="0.2">
      <c r="A782" s="138"/>
    </row>
    <row r="783" spans="1:1" x14ac:dyDescent="0.2">
      <c r="A783" s="138"/>
    </row>
    <row r="784" spans="1:1" x14ac:dyDescent="0.2">
      <c r="A784" s="138"/>
    </row>
    <row r="785" spans="1:1" x14ac:dyDescent="0.2">
      <c r="A785" s="138"/>
    </row>
    <row r="786" spans="1:1" x14ac:dyDescent="0.2">
      <c r="A786" s="138"/>
    </row>
    <row r="787" spans="1:1" x14ac:dyDescent="0.2">
      <c r="A787" s="138"/>
    </row>
    <row r="788" spans="1:1" x14ac:dyDescent="0.2">
      <c r="A788" s="138"/>
    </row>
    <row r="789" spans="1:1" x14ac:dyDescent="0.2">
      <c r="A789" s="138"/>
    </row>
    <row r="790" spans="1:1" x14ac:dyDescent="0.2">
      <c r="A790" s="138"/>
    </row>
    <row r="791" spans="1:1" x14ac:dyDescent="0.2">
      <c r="A791" s="138"/>
    </row>
    <row r="792" spans="1:1" x14ac:dyDescent="0.2">
      <c r="A792" s="138"/>
    </row>
    <row r="793" spans="1:1" x14ac:dyDescent="0.2">
      <c r="A793" s="138"/>
    </row>
    <row r="794" spans="1:1" x14ac:dyDescent="0.2">
      <c r="A794" s="138"/>
    </row>
    <row r="795" spans="1:1" x14ac:dyDescent="0.2">
      <c r="A795" s="138"/>
    </row>
    <row r="796" spans="1:1" x14ac:dyDescent="0.2">
      <c r="A796" s="138"/>
    </row>
    <row r="797" spans="1:1" x14ac:dyDescent="0.2">
      <c r="A797" s="138"/>
    </row>
    <row r="798" spans="1:1" x14ac:dyDescent="0.2">
      <c r="A798" s="138"/>
    </row>
    <row r="799" spans="1:1" x14ac:dyDescent="0.2">
      <c r="A799" s="138"/>
    </row>
    <row r="800" spans="1:1" x14ac:dyDescent="0.2">
      <c r="A800" s="138"/>
    </row>
    <row r="801" spans="1:1" x14ac:dyDescent="0.2">
      <c r="A801" s="138"/>
    </row>
    <row r="802" spans="1:1" x14ac:dyDescent="0.2">
      <c r="A802" s="138"/>
    </row>
    <row r="803" spans="1:1" x14ac:dyDescent="0.2">
      <c r="A803" s="138"/>
    </row>
    <row r="804" spans="1:1" x14ac:dyDescent="0.2">
      <c r="A804" s="138"/>
    </row>
    <row r="805" spans="1:1" x14ac:dyDescent="0.2">
      <c r="A805" s="138"/>
    </row>
    <row r="806" spans="1:1" x14ac:dyDescent="0.2">
      <c r="A806" s="138"/>
    </row>
    <row r="807" spans="1:1" x14ac:dyDescent="0.2">
      <c r="A807" s="138"/>
    </row>
    <row r="808" spans="1:1" x14ac:dyDescent="0.2">
      <c r="A808" s="138"/>
    </row>
    <row r="809" spans="1:1" x14ac:dyDescent="0.2">
      <c r="A809" s="138"/>
    </row>
    <row r="810" spans="1:1" x14ac:dyDescent="0.2">
      <c r="A810" s="138"/>
    </row>
    <row r="811" spans="1:1" x14ac:dyDescent="0.2">
      <c r="A811" s="138"/>
    </row>
    <row r="812" spans="1:1" x14ac:dyDescent="0.2">
      <c r="A812" s="138"/>
    </row>
    <row r="813" spans="1:1" x14ac:dyDescent="0.2">
      <c r="A813" s="138"/>
    </row>
    <row r="814" spans="1:1" x14ac:dyDescent="0.2">
      <c r="A814" s="138"/>
    </row>
    <row r="815" spans="1:1" x14ac:dyDescent="0.2">
      <c r="A815" s="138"/>
    </row>
    <row r="816" spans="1:1" x14ac:dyDescent="0.2">
      <c r="A816" s="138"/>
    </row>
    <row r="817" spans="1:1" x14ac:dyDescent="0.2">
      <c r="A817" s="138"/>
    </row>
    <row r="818" spans="1:1" x14ac:dyDescent="0.2">
      <c r="A818" s="138"/>
    </row>
    <row r="819" spans="1:1" x14ac:dyDescent="0.2">
      <c r="A819" s="138"/>
    </row>
    <row r="820" spans="1:1" x14ac:dyDescent="0.2">
      <c r="A820" s="138"/>
    </row>
    <row r="821" spans="1:1" x14ac:dyDescent="0.2">
      <c r="A821" s="138"/>
    </row>
    <row r="822" spans="1:1" x14ac:dyDescent="0.2">
      <c r="A822" s="138"/>
    </row>
    <row r="823" spans="1:1" x14ac:dyDescent="0.2">
      <c r="A823" s="138"/>
    </row>
    <row r="824" spans="1:1" x14ac:dyDescent="0.2">
      <c r="A824" s="138"/>
    </row>
    <row r="825" spans="1:1" x14ac:dyDescent="0.2">
      <c r="A825" s="138"/>
    </row>
    <row r="826" spans="1:1" x14ac:dyDescent="0.2">
      <c r="A826" s="138"/>
    </row>
    <row r="827" spans="1:1" x14ac:dyDescent="0.2">
      <c r="A827" s="138"/>
    </row>
    <row r="828" spans="1:1" x14ac:dyDescent="0.2">
      <c r="A828" s="138"/>
    </row>
    <row r="829" spans="1:1" x14ac:dyDescent="0.2">
      <c r="A829" s="138"/>
    </row>
    <row r="830" spans="1:1" x14ac:dyDescent="0.2">
      <c r="A830" s="138"/>
    </row>
    <row r="831" spans="1:1" x14ac:dyDescent="0.2">
      <c r="A831" s="138"/>
    </row>
    <row r="832" spans="1:1" x14ac:dyDescent="0.2">
      <c r="A832" s="138"/>
    </row>
    <row r="833" spans="1:1" x14ac:dyDescent="0.2">
      <c r="A833" s="138"/>
    </row>
    <row r="834" spans="1:1" x14ac:dyDescent="0.2">
      <c r="A834" s="138"/>
    </row>
    <row r="835" spans="1:1" x14ac:dyDescent="0.2">
      <c r="A835" s="138"/>
    </row>
    <row r="836" spans="1:1" x14ac:dyDescent="0.2">
      <c r="A836" s="138"/>
    </row>
    <row r="837" spans="1:1" x14ac:dyDescent="0.2">
      <c r="A837" s="138"/>
    </row>
    <row r="838" spans="1:1" x14ac:dyDescent="0.2">
      <c r="A838" s="138"/>
    </row>
    <row r="839" spans="1:1" x14ac:dyDescent="0.2">
      <c r="A839" s="138"/>
    </row>
    <row r="840" spans="1:1" x14ac:dyDescent="0.2">
      <c r="A840" s="138"/>
    </row>
    <row r="841" spans="1:1" x14ac:dyDescent="0.2">
      <c r="A841" s="138"/>
    </row>
    <row r="842" spans="1:1" x14ac:dyDescent="0.2">
      <c r="A842" s="138"/>
    </row>
    <row r="843" spans="1:1" x14ac:dyDescent="0.2">
      <c r="A843" s="138"/>
    </row>
    <row r="844" spans="1:1" x14ac:dyDescent="0.2">
      <c r="A844" s="138"/>
    </row>
    <row r="845" spans="1:1" x14ac:dyDescent="0.2">
      <c r="A845" s="138"/>
    </row>
    <row r="846" spans="1:1" x14ac:dyDescent="0.2">
      <c r="A846" s="138"/>
    </row>
    <row r="847" spans="1:1" x14ac:dyDescent="0.2">
      <c r="A847" s="138"/>
    </row>
    <row r="848" spans="1:1" x14ac:dyDescent="0.2">
      <c r="A848" s="138"/>
    </row>
    <row r="849" spans="1:1" x14ac:dyDescent="0.2">
      <c r="A849" s="138"/>
    </row>
    <row r="850" spans="1:1" x14ac:dyDescent="0.2">
      <c r="A850" s="138"/>
    </row>
    <row r="851" spans="1:1" x14ac:dyDescent="0.2">
      <c r="A851" s="138"/>
    </row>
    <row r="852" spans="1:1" x14ac:dyDescent="0.2">
      <c r="A852" s="138"/>
    </row>
    <row r="853" spans="1:1" x14ac:dyDescent="0.2">
      <c r="A853" s="138"/>
    </row>
    <row r="854" spans="1:1" x14ac:dyDescent="0.2">
      <c r="A854" s="138"/>
    </row>
    <row r="855" spans="1:1" x14ac:dyDescent="0.2">
      <c r="A855" s="138"/>
    </row>
    <row r="856" spans="1:1" x14ac:dyDescent="0.2">
      <c r="A856" s="138"/>
    </row>
    <row r="857" spans="1:1" x14ac:dyDescent="0.2">
      <c r="A857" s="138"/>
    </row>
    <row r="858" spans="1:1" x14ac:dyDescent="0.2">
      <c r="A858" s="138"/>
    </row>
    <row r="859" spans="1:1" x14ac:dyDescent="0.2">
      <c r="A859" s="138"/>
    </row>
    <row r="860" spans="1:1" x14ac:dyDescent="0.2">
      <c r="A860" s="138"/>
    </row>
    <row r="861" spans="1:1" x14ac:dyDescent="0.2">
      <c r="A861" s="138"/>
    </row>
    <row r="862" spans="1:1" x14ac:dyDescent="0.2">
      <c r="A862" s="138"/>
    </row>
    <row r="863" spans="1:1" x14ac:dyDescent="0.2">
      <c r="A863" s="138"/>
    </row>
    <row r="864" spans="1:1" x14ac:dyDescent="0.2">
      <c r="A864" s="138"/>
    </row>
    <row r="865" spans="1:1" x14ac:dyDescent="0.2">
      <c r="A865" s="138"/>
    </row>
    <row r="866" spans="1:1" x14ac:dyDescent="0.2">
      <c r="A866" s="138"/>
    </row>
    <row r="867" spans="1:1" x14ac:dyDescent="0.2">
      <c r="A867" s="138"/>
    </row>
    <row r="868" spans="1:1" x14ac:dyDescent="0.2">
      <c r="A868" s="138"/>
    </row>
    <row r="869" spans="1:1" x14ac:dyDescent="0.2">
      <c r="A869" s="138"/>
    </row>
    <row r="870" spans="1:1" x14ac:dyDescent="0.2">
      <c r="A870" s="138"/>
    </row>
    <row r="871" spans="1:1" x14ac:dyDescent="0.2">
      <c r="A871" s="138"/>
    </row>
    <row r="872" spans="1:1" x14ac:dyDescent="0.2">
      <c r="A872" s="138"/>
    </row>
    <row r="873" spans="1:1" x14ac:dyDescent="0.2">
      <c r="A873" s="138"/>
    </row>
    <row r="874" spans="1:1" x14ac:dyDescent="0.2">
      <c r="A874" s="138"/>
    </row>
    <row r="875" spans="1:1" x14ac:dyDescent="0.2">
      <c r="A875" s="138"/>
    </row>
    <row r="876" spans="1:1" x14ac:dyDescent="0.2">
      <c r="A876" s="138"/>
    </row>
    <row r="877" spans="1:1" x14ac:dyDescent="0.2">
      <c r="A877" s="138"/>
    </row>
    <row r="878" spans="1:1" x14ac:dyDescent="0.2">
      <c r="A878" s="138"/>
    </row>
    <row r="879" spans="1:1" x14ac:dyDescent="0.2">
      <c r="A879" s="138"/>
    </row>
    <row r="880" spans="1:1" x14ac:dyDescent="0.2">
      <c r="A880" s="138"/>
    </row>
    <row r="881" spans="1:1" x14ac:dyDescent="0.2">
      <c r="A881" s="138"/>
    </row>
    <row r="882" spans="1:1" x14ac:dyDescent="0.2">
      <c r="A882" s="138"/>
    </row>
    <row r="883" spans="1:1" x14ac:dyDescent="0.2">
      <c r="A883" s="138"/>
    </row>
    <row r="884" spans="1:1" x14ac:dyDescent="0.2">
      <c r="A884" s="138"/>
    </row>
    <row r="885" spans="1:1" x14ac:dyDescent="0.2">
      <c r="A885" s="138"/>
    </row>
    <row r="886" spans="1:1" x14ac:dyDescent="0.2">
      <c r="A886" s="138"/>
    </row>
    <row r="887" spans="1:1" x14ac:dyDescent="0.2">
      <c r="A887" s="138"/>
    </row>
    <row r="888" spans="1:1" x14ac:dyDescent="0.2">
      <c r="A888" s="138"/>
    </row>
    <row r="889" spans="1:1" x14ac:dyDescent="0.2">
      <c r="A889" s="138"/>
    </row>
    <row r="890" spans="1:1" x14ac:dyDescent="0.2">
      <c r="A890" s="138"/>
    </row>
    <row r="891" spans="1:1" x14ac:dyDescent="0.2">
      <c r="A891" s="138"/>
    </row>
    <row r="892" spans="1:1" x14ac:dyDescent="0.2">
      <c r="A892" s="138"/>
    </row>
    <row r="893" spans="1:1" x14ac:dyDescent="0.2">
      <c r="A893" s="138"/>
    </row>
    <row r="894" spans="1:1" x14ac:dyDescent="0.2">
      <c r="A894" s="138"/>
    </row>
    <row r="895" spans="1:1" x14ac:dyDescent="0.2">
      <c r="A895" s="138"/>
    </row>
    <row r="896" spans="1:1" x14ac:dyDescent="0.2">
      <c r="A896" s="138"/>
    </row>
    <row r="897" spans="1:1" x14ac:dyDescent="0.2">
      <c r="A897" s="138"/>
    </row>
    <row r="898" spans="1:1" x14ac:dyDescent="0.2">
      <c r="A898" s="138"/>
    </row>
    <row r="899" spans="1:1" x14ac:dyDescent="0.2">
      <c r="A899" s="138"/>
    </row>
    <row r="900" spans="1:1" x14ac:dyDescent="0.2">
      <c r="A900" s="138"/>
    </row>
    <row r="901" spans="1:1" x14ac:dyDescent="0.2">
      <c r="A901" s="138"/>
    </row>
    <row r="902" spans="1:1" x14ac:dyDescent="0.2">
      <c r="A902" s="138"/>
    </row>
    <row r="903" spans="1:1" x14ac:dyDescent="0.2">
      <c r="A903" s="138"/>
    </row>
    <row r="904" spans="1:1" x14ac:dyDescent="0.2">
      <c r="A904" s="138"/>
    </row>
    <row r="905" spans="1:1" x14ac:dyDescent="0.2">
      <c r="A905" s="138"/>
    </row>
    <row r="906" spans="1:1" x14ac:dyDescent="0.2">
      <c r="A906" s="138"/>
    </row>
    <row r="907" spans="1:1" x14ac:dyDescent="0.2">
      <c r="A907" s="138"/>
    </row>
    <row r="908" spans="1:1" x14ac:dyDescent="0.2">
      <c r="A908" s="138"/>
    </row>
    <row r="909" spans="1:1" x14ac:dyDescent="0.2">
      <c r="A909" s="138"/>
    </row>
    <row r="910" spans="1:1" x14ac:dyDescent="0.2">
      <c r="A910" s="138"/>
    </row>
    <row r="911" spans="1:1" x14ac:dyDescent="0.2">
      <c r="A911" s="138"/>
    </row>
    <row r="912" spans="1:1" x14ac:dyDescent="0.2">
      <c r="A912" s="138"/>
    </row>
    <row r="913" spans="1:1" x14ac:dyDescent="0.2">
      <c r="A913" s="138"/>
    </row>
    <row r="914" spans="1:1" x14ac:dyDescent="0.2">
      <c r="A914" s="138"/>
    </row>
    <row r="915" spans="1:1" x14ac:dyDescent="0.2">
      <c r="A915" s="138"/>
    </row>
    <row r="916" spans="1:1" x14ac:dyDescent="0.2">
      <c r="A916" s="138"/>
    </row>
    <row r="917" spans="1:1" x14ac:dyDescent="0.2">
      <c r="A917" s="138"/>
    </row>
    <row r="918" spans="1:1" x14ac:dyDescent="0.2">
      <c r="A918" s="138"/>
    </row>
    <row r="919" spans="1:1" x14ac:dyDescent="0.2">
      <c r="A919" s="138"/>
    </row>
    <row r="920" spans="1:1" x14ac:dyDescent="0.2">
      <c r="A920" s="138"/>
    </row>
    <row r="921" spans="1:1" x14ac:dyDescent="0.2">
      <c r="A921" s="138"/>
    </row>
    <row r="922" spans="1:1" x14ac:dyDescent="0.2">
      <c r="A922" s="138"/>
    </row>
    <row r="923" spans="1:1" x14ac:dyDescent="0.2">
      <c r="A923" s="138"/>
    </row>
    <row r="924" spans="1:1" x14ac:dyDescent="0.2">
      <c r="A924" s="138"/>
    </row>
    <row r="925" spans="1:1" x14ac:dyDescent="0.2">
      <c r="A925" s="138"/>
    </row>
    <row r="926" spans="1:1" x14ac:dyDescent="0.2">
      <c r="A926" s="138"/>
    </row>
    <row r="927" spans="1:1" x14ac:dyDescent="0.2">
      <c r="A927" s="138"/>
    </row>
    <row r="928" spans="1:1" x14ac:dyDescent="0.2">
      <c r="A928" s="138"/>
    </row>
    <row r="929" spans="1:1" x14ac:dyDescent="0.2">
      <c r="A929" s="138"/>
    </row>
    <row r="930" spans="1:1" x14ac:dyDescent="0.2">
      <c r="A930" s="138"/>
    </row>
    <row r="931" spans="1:1" x14ac:dyDescent="0.2">
      <c r="A931" s="138"/>
    </row>
    <row r="932" spans="1:1" x14ac:dyDescent="0.2">
      <c r="A932" s="138"/>
    </row>
    <row r="933" spans="1:1" x14ac:dyDescent="0.2">
      <c r="A933" s="138"/>
    </row>
    <row r="934" spans="1:1" x14ac:dyDescent="0.2">
      <c r="A934" s="138"/>
    </row>
    <row r="935" spans="1:1" x14ac:dyDescent="0.2">
      <c r="A935" s="138"/>
    </row>
    <row r="936" spans="1:1" x14ac:dyDescent="0.2">
      <c r="A936" s="138"/>
    </row>
    <row r="937" spans="1:1" x14ac:dyDescent="0.2">
      <c r="A937" s="138"/>
    </row>
    <row r="938" spans="1:1" x14ac:dyDescent="0.2">
      <c r="A938" s="138"/>
    </row>
    <row r="939" spans="1:1" x14ac:dyDescent="0.2">
      <c r="A939" s="138"/>
    </row>
    <row r="940" spans="1:1" x14ac:dyDescent="0.2">
      <c r="A940" s="138"/>
    </row>
    <row r="941" spans="1:1" x14ac:dyDescent="0.2">
      <c r="A941" s="138"/>
    </row>
    <row r="942" spans="1:1" x14ac:dyDescent="0.2">
      <c r="A942" s="138"/>
    </row>
    <row r="943" spans="1:1" x14ac:dyDescent="0.2">
      <c r="A943" s="138"/>
    </row>
    <row r="944" spans="1:1" x14ac:dyDescent="0.2">
      <c r="A944" s="138"/>
    </row>
    <row r="945" spans="1:1" x14ac:dyDescent="0.2">
      <c r="A945" s="138"/>
    </row>
    <row r="946" spans="1:1" x14ac:dyDescent="0.2">
      <c r="A946" s="138"/>
    </row>
    <row r="947" spans="1:1" x14ac:dyDescent="0.2">
      <c r="A947" s="138"/>
    </row>
    <row r="948" spans="1:1" x14ac:dyDescent="0.2">
      <c r="A948" s="138"/>
    </row>
    <row r="949" spans="1:1" x14ac:dyDescent="0.2">
      <c r="A949" s="138"/>
    </row>
    <row r="950" spans="1:1" x14ac:dyDescent="0.2">
      <c r="A950" s="138"/>
    </row>
    <row r="951" spans="1:1" x14ac:dyDescent="0.2">
      <c r="A951" s="138"/>
    </row>
    <row r="952" spans="1:1" x14ac:dyDescent="0.2">
      <c r="A952" s="138"/>
    </row>
    <row r="953" spans="1:1" x14ac:dyDescent="0.2">
      <c r="A953" s="138"/>
    </row>
    <row r="954" spans="1:1" x14ac:dyDescent="0.2">
      <c r="A954" s="138"/>
    </row>
    <row r="955" spans="1:1" x14ac:dyDescent="0.2">
      <c r="A955" s="138"/>
    </row>
    <row r="956" spans="1:1" x14ac:dyDescent="0.2">
      <c r="A956" s="138"/>
    </row>
    <row r="957" spans="1:1" x14ac:dyDescent="0.2">
      <c r="A957" s="138"/>
    </row>
    <row r="958" spans="1:1" x14ac:dyDescent="0.2">
      <c r="A958" s="138"/>
    </row>
    <row r="959" spans="1:1" x14ac:dyDescent="0.2">
      <c r="A959" s="138"/>
    </row>
    <row r="960" spans="1:1" x14ac:dyDescent="0.2">
      <c r="A960" s="138"/>
    </row>
    <row r="961" spans="1:1" x14ac:dyDescent="0.2">
      <c r="A961" s="138"/>
    </row>
    <row r="962" spans="1:1" x14ac:dyDescent="0.2">
      <c r="A962" s="138"/>
    </row>
    <row r="963" spans="1:1" x14ac:dyDescent="0.2">
      <c r="A963" s="138"/>
    </row>
    <row r="964" spans="1:1" x14ac:dyDescent="0.2">
      <c r="A964" s="138"/>
    </row>
    <row r="965" spans="1:1" x14ac:dyDescent="0.2">
      <c r="A965" s="138"/>
    </row>
    <row r="966" spans="1:1" x14ac:dyDescent="0.2">
      <c r="A966" s="138"/>
    </row>
    <row r="967" spans="1:1" x14ac:dyDescent="0.2">
      <c r="A967" s="138"/>
    </row>
    <row r="968" spans="1:1" x14ac:dyDescent="0.2">
      <c r="A968" s="138"/>
    </row>
    <row r="969" spans="1:1" x14ac:dyDescent="0.2">
      <c r="A969" s="138"/>
    </row>
    <row r="970" spans="1:1" x14ac:dyDescent="0.2">
      <c r="A970" s="138"/>
    </row>
    <row r="971" spans="1:1" x14ac:dyDescent="0.2">
      <c r="A971" s="138"/>
    </row>
    <row r="972" spans="1:1" x14ac:dyDescent="0.2">
      <c r="A972" s="138"/>
    </row>
    <row r="973" spans="1:1" x14ac:dyDescent="0.2">
      <c r="A973" s="138"/>
    </row>
    <row r="974" spans="1:1" x14ac:dyDescent="0.2">
      <c r="A974" s="138"/>
    </row>
    <row r="975" spans="1:1" x14ac:dyDescent="0.2">
      <c r="A975" s="138"/>
    </row>
    <row r="976" spans="1:1" x14ac:dyDescent="0.2">
      <c r="A976" s="138"/>
    </row>
    <row r="977" spans="1:1" x14ac:dyDescent="0.2">
      <c r="A977" s="138"/>
    </row>
    <row r="978" spans="1:1" x14ac:dyDescent="0.2">
      <c r="A978" s="138"/>
    </row>
    <row r="979" spans="1:1" x14ac:dyDescent="0.2">
      <c r="A979" s="138"/>
    </row>
    <row r="980" spans="1:1" x14ac:dyDescent="0.2">
      <c r="A980" s="138"/>
    </row>
    <row r="981" spans="1:1" x14ac:dyDescent="0.2">
      <c r="A981" s="138"/>
    </row>
    <row r="982" spans="1:1" x14ac:dyDescent="0.2">
      <c r="A982" s="138"/>
    </row>
    <row r="983" spans="1:1" x14ac:dyDescent="0.2">
      <c r="A983" s="138"/>
    </row>
    <row r="984" spans="1:1" x14ac:dyDescent="0.2">
      <c r="A984" s="138"/>
    </row>
    <row r="985" spans="1:1" x14ac:dyDescent="0.2">
      <c r="A985" s="138"/>
    </row>
    <row r="986" spans="1:1" x14ac:dyDescent="0.2">
      <c r="A986" s="138"/>
    </row>
    <row r="987" spans="1:1" x14ac:dyDescent="0.2">
      <c r="A987" s="138"/>
    </row>
    <row r="988" spans="1:1" x14ac:dyDescent="0.2">
      <c r="A988" s="138"/>
    </row>
    <row r="989" spans="1:1" x14ac:dyDescent="0.2">
      <c r="A989" s="138"/>
    </row>
    <row r="990" spans="1:1" x14ac:dyDescent="0.2">
      <c r="A990" s="138"/>
    </row>
    <row r="991" spans="1:1" x14ac:dyDescent="0.2">
      <c r="A991" s="138"/>
    </row>
    <row r="992" spans="1:1" x14ac:dyDescent="0.2">
      <c r="A992" s="138"/>
    </row>
    <row r="993" spans="1:1" x14ac:dyDescent="0.2">
      <c r="A993" s="138"/>
    </row>
    <row r="994" spans="1:1" x14ac:dyDescent="0.2">
      <c r="A994" s="138"/>
    </row>
    <row r="995" spans="1:1" x14ac:dyDescent="0.2">
      <c r="A995" s="138"/>
    </row>
    <row r="996" spans="1:1" x14ac:dyDescent="0.2">
      <c r="A996" s="138"/>
    </row>
    <row r="997" spans="1:1" x14ac:dyDescent="0.2">
      <c r="A997" s="138"/>
    </row>
    <row r="998" spans="1:1" x14ac:dyDescent="0.2">
      <c r="A998" s="138"/>
    </row>
    <row r="999" spans="1:1" x14ac:dyDescent="0.2">
      <c r="A999" s="138"/>
    </row>
    <row r="1000" spans="1:1" x14ac:dyDescent="0.2">
      <c r="A1000" s="138"/>
    </row>
    <row r="1001" spans="1:1" x14ac:dyDescent="0.2">
      <c r="A1001" s="138"/>
    </row>
    <row r="1002" spans="1:1" x14ac:dyDescent="0.2">
      <c r="A1002" s="138"/>
    </row>
    <row r="1003" spans="1:1" x14ac:dyDescent="0.2">
      <c r="A1003" s="138"/>
    </row>
    <row r="1004" spans="1:1" x14ac:dyDescent="0.2">
      <c r="A1004" s="138"/>
    </row>
    <row r="1005" spans="1:1" x14ac:dyDescent="0.2">
      <c r="A1005" s="138"/>
    </row>
    <row r="1006" spans="1:1" x14ac:dyDescent="0.2">
      <c r="A1006" s="138"/>
    </row>
    <row r="1007" spans="1:1" x14ac:dyDescent="0.2">
      <c r="A1007" s="138"/>
    </row>
    <row r="1008" spans="1:1" x14ac:dyDescent="0.2">
      <c r="A1008" s="138"/>
    </row>
    <row r="1009" spans="1:1" x14ac:dyDescent="0.2">
      <c r="A1009" s="138"/>
    </row>
    <row r="1010" spans="1:1" x14ac:dyDescent="0.2">
      <c r="A1010" s="138"/>
    </row>
    <row r="1011" spans="1:1" x14ac:dyDescent="0.2">
      <c r="A1011" s="138"/>
    </row>
    <row r="1012" spans="1:1" x14ac:dyDescent="0.2">
      <c r="A1012" s="138"/>
    </row>
    <row r="1013" spans="1:1" x14ac:dyDescent="0.2">
      <c r="A1013" s="138"/>
    </row>
    <row r="1014" spans="1:1" x14ac:dyDescent="0.2">
      <c r="A1014" s="138"/>
    </row>
    <row r="1015" spans="1:1" x14ac:dyDescent="0.2">
      <c r="A1015" s="138"/>
    </row>
    <row r="1016" spans="1:1" x14ac:dyDescent="0.2">
      <c r="A1016" s="138"/>
    </row>
    <row r="1017" spans="1:1" x14ac:dyDescent="0.2">
      <c r="A1017" s="138"/>
    </row>
    <row r="1018" spans="1:1" x14ac:dyDescent="0.2">
      <c r="A1018" s="138"/>
    </row>
    <row r="1019" spans="1:1" x14ac:dyDescent="0.2">
      <c r="A1019" s="138"/>
    </row>
    <row r="1020" spans="1:1" x14ac:dyDescent="0.2">
      <c r="A1020" s="138"/>
    </row>
    <row r="1021" spans="1:1" x14ac:dyDescent="0.2">
      <c r="A1021" s="138"/>
    </row>
    <row r="1022" spans="1:1" x14ac:dyDescent="0.2">
      <c r="A1022" s="138"/>
    </row>
    <row r="1023" spans="1:1" x14ac:dyDescent="0.2">
      <c r="A1023" s="138"/>
    </row>
    <row r="1024" spans="1:1" x14ac:dyDescent="0.2">
      <c r="A1024" s="138"/>
    </row>
    <row r="1025" spans="1:1" x14ac:dyDescent="0.2">
      <c r="A1025" s="138"/>
    </row>
    <row r="1026" spans="1:1" x14ac:dyDescent="0.2">
      <c r="A1026" s="138"/>
    </row>
    <row r="1027" spans="1:1" x14ac:dyDescent="0.2">
      <c r="A1027" s="138"/>
    </row>
    <row r="1028" spans="1:1" x14ac:dyDescent="0.2">
      <c r="A1028" s="138"/>
    </row>
    <row r="1029" spans="1:1" x14ac:dyDescent="0.2">
      <c r="A1029" s="138"/>
    </row>
    <row r="1030" spans="1:1" x14ac:dyDescent="0.2">
      <c r="A1030" s="138"/>
    </row>
    <row r="1031" spans="1:1" x14ac:dyDescent="0.2">
      <c r="A1031" s="138"/>
    </row>
    <row r="1032" spans="1:1" x14ac:dyDescent="0.2">
      <c r="A1032" s="138"/>
    </row>
    <row r="1033" spans="1:1" x14ac:dyDescent="0.2">
      <c r="A1033" s="138"/>
    </row>
    <row r="1034" spans="1:1" x14ac:dyDescent="0.2">
      <c r="A1034" s="138"/>
    </row>
    <row r="1035" spans="1:1" x14ac:dyDescent="0.2">
      <c r="A1035" s="138"/>
    </row>
    <row r="1036" spans="1:1" x14ac:dyDescent="0.2">
      <c r="A1036" s="138"/>
    </row>
    <row r="1037" spans="1:1" x14ac:dyDescent="0.2">
      <c r="A1037" s="138"/>
    </row>
    <row r="1038" spans="1:1" x14ac:dyDescent="0.2">
      <c r="A1038" s="138"/>
    </row>
    <row r="1039" spans="1:1" x14ac:dyDescent="0.2">
      <c r="A1039" s="138"/>
    </row>
    <row r="1040" spans="1:1" x14ac:dyDescent="0.2">
      <c r="A1040" s="138"/>
    </row>
    <row r="1041" spans="1:1" x14ac:dyDescent="0.2">
      <c r="A1041" s="138"/>
    </row>
    <row r="1042" spans="1:1" x14ac:dyDescent="0.2">
      <c r="A1042" s="138"/>
    </row>
    <row r="1043" spans="1:1" x14ac:dyDescent="0.2">
      <c r="A1043" s="138"/>
    </row>
    <row r="1044" spans="1:1" x14ac:dyDescent="0.2">
      <c r="A1044" s="138"/>
    </row>
    <row r="1045" spans="1:1" x14ac:dyDescent="0.2">
      <c r="A1045" s="138"/>
    </row>
    <row r="1046" spans="1:1" x14ac:dyDescent="0.2">
      <c r="A1046" s="138"/>
    </row>
    <row r="1047" spans="1:1" x14ac:dyDescent="0.2">
      <c r="A1047" s="138"/>
    </row>
    <row r="1048" spans="1:1" x14ac:dyDescent="0.2">
      <c r="A1048" s="138"/>
    </row>
    <row r="1049" spans="1:1" x14ac:dyDescent="0.2">
      <c r="A1049" s="138"/>
    </row>
    <row r="1050" spans="1:1" x14ac:dyDescent="0.2">
      <c r="A1050" s="138"/>
    </row>
    <row r="1051" spans="1:1" x14ac:dyDescent="0.2">
      <c r="A1051" s="138"/>
    </row>
    <row r="1052" spans="1:1" x14ac:dyDescent="0.2">
      <c r="A1052" s="138"/>
    </row>
    <row r="1053" spans="1:1" x14ac:dyDescent="0.2">
      <c r="A1053" s="138"/>
    </row>
    <row r="1054" spans="1:1" x14ac:dyDescent="0.2">
      <c r="A1054" s="138"/>
    </row>
    <row r="1055" spans="1:1" x14ac:dyDescent="0.2">
      <c r="A1055" s="138"/>
    </row>
    <row r="1056" spans="1:1" x14ac:dyDescent="0.2">
      <c r="A1056" s="138"/>
    </row>
    <row r="1057" spans="1:1" x14ac:dyDescent="0.2">
      <c r="A1057" s="138"/>
    </row>
    <row r="1058" spans="1:1" x14ac:dyDescent="0.2">
      <c r="A1058" s="138"/>
    </row>
    <row r="1059" spans="1:1" x14ac:dyDescent="0.2">
      <c r="A1059" s="138"/>
    </row>
    <row r="1060" spans="1:1" x14ac:dyDescent="0.2">
      <c r="A1060" s="138"/>
    </row>
    <row r="1061" spans="1:1" x14ac:dyDescent="0.2">
      <c r="A1061" s="138"/>
    </row>
    <row r="1062" spans="1:1" x14ac:dyDescent="0.2">
      <c r="A1062" s="138"/>
    </row>
    <row r="1063" spans="1:1" x14ac:dyDescent="0.2">
      <c r="A1063" s="138"/>
    </row>
    <row r="1064" spans="1:1" x14ac:dyDescent="0.2">
      <c r="A1064" s="138"/>
    </row>
    <row r="1065" spans="1:1" x14ac:dyDescent="0.2">
      <c r="A1065" s="138"/>
    </row>
    <row r="1066" spans="1:1" x14ac:dyDescent="0.2">
      <c r="A1066" s="138"/>
    </row>
    <row r="1067" spans="1:1" x14ac:dyDescent="0.2">
      <c r="A1067" s="138"/>
    </row>
    <row r="1068" spans="1:1" x14ac:dyDescent="0.2">
      <c r="A1068" s="138"/>
    </row>
    <row r="1069" spans="1:1" x14ac:dyDescent="0.2">
      <c r="A1069" s="138"/>
    </row>
    <row r="1070" spans="1:1" x14ac:dyDescent="0.2">
      <c r="A1070" s="138"/>
    </row>
    <row r="1071" spans="1:1" x14ac:dyDescent="0.2">
      <c r="A1071" s="138"/>
    </row>
    <row r="1072" spans="1:1" x14ac:dyDescent="0.2">
      <c r="A1072" s="138"/>
    </row>
    <row r="1073" spans="1:1" x14ac:dyDescent="0.2">
      <c r="A1073" s="138"/>
    </row>
    <row r="1074" spans="1:1" x14ac:dyDescent="0.2">
      <c r="A1074" s="138"/>
    </row>
    <row r="1075" spans="1:1" x14ac:dyDescent="0.2">
      <c r="A1075" s="138"/>
    </row>
    <row r="1076" spans="1:1" x14ac:dyDescent="0.2">
      <c r="A1076" s="138"/>
    </row>
    <row r="1077" spans="1:1" x14ac:dyDescent="0.2">
      <c r="A1077" s="138"/>
    </row>
    <row r="1078" spans="1:1" x14ac:dyDescent="0.2">
      <c r="A1078" s="138"/>
    </row>
    <row r="1079" spans="1:1" x14ac:dyDescent="0.2">
      <c r="A1079" s="138"/>
    </row>
    <row r="1080" spans="1:1" x14ac:dyDescent="0.2">
      <c r="A1080" s="138"/>
    </row>
    <row r="1081" spans="1:1" x14ac:dyDescent="0.2">
      <c r="A1081" s="138"/>
    </row>
    <row r="1082" spans="1:1" x14ac:dyDescent="0.2">
      <c r="A1082" s="138"/>
    </row>
    <row r="1083" spans="1:1" x14ac:dyDescent="0.2">
      <c r="A1083" s="138"/>
    </row>
    <row r="1084" spans="1:1" x14ac:dyDescent="0.2">
      <c r="A1084" s="138"/>
    </row>
    <row r="1085" spans="1:1" x14ac:dyDescent="0.2">
      <c r="A1085" s="138"/>
    </row>
    <row r="1086" spans="1:1" x14ac:dyDescent="0.2">
      <c r="A1086" s="138"/>
    </row>
    <row r="1087" spans="1:1" x14ac:dyDescent="0.2">
      <c r="A1087" s="138"/>
    </row>
    <row r="1088" spans="1:1" x14ac:dyDescent="0.2">
      <c r="A1088" s="138"/>
    </row>
    <row r="1089" spans="1:1" x14ac:dyDescent="0.2">
      <c r="A1089" s="138"/>
    </row>
    <row r="1090" spans="1:1" x14ac:dyDescent="0.2">
      <c r="A1090" s="138"/>
    </row>
    <row r="1091" spans="1:1" x14ac:dyDescent="0.2">
      <c r="A1091" s="138"/>
    </row>
    <row r="1092" spans="1:1" x14ac:dyDescent="0.2">
      <c r="A1092" s="138"/>
    </row>
    <row r="1093" spans="1:1" x14ac:dyDescent="0.2">
      <c r="A1093" s="138"/>
    </row>
    <row r="1094" spans="1:1" x14ac:dyDescent="0.2">
      <c r="A1094" s="138"/>
    </row>
    <row r="1095" spans="1:1" x14ac:dyDescent="0.2">
      <c r="A1095" s="138"/>
    </row>
    <row r="1096" spans="1:1" x14ac:dyDescent="0.2">
      <c r="A1096" s="138"/>
    </row>
    <row r="1097" spans="1:1" x14ac:dyDescent="0.2">
      <c r="A1097" s="138"/>
    </row>
    <row r="1098" spans="1:1" x14ac:dyDescent="0.2">
      <c r="A1098" s="138"/>
    </row>
    <row r="1099" spans="1:1" x14ac:dyDescent="0.2">
      <c r="A1099" s="138"/>
    </row>
    <row r="1100" spans="1:1" x14ac:dyDescent="0.2">
      <c r="A1100" s="138"/>
    </row>
    <row r="1101" spans="1:1" x14ac:dyDescent="0.2">
      <c r="A1101" s="138"/>
    </row>
    <row r="1102" spans="1:1" x14ac:dyDescent="0.2">
      <c r="A1102" s="138"/>
    </row>
    <row r="1103" spans="1:1" x14ac:dyDescent="0.2">
      <c r="A1103" s="138"/>
    </row>
    <row r="1104" spans="1:1" x14ac:dyDescent="0.2">
      <c r="A1104" s="138"/>
    </row>
    <row r="1105" spans="1:1" x14ac:dyDescent="0.2">
      <c r="A1105" s="138"/>
    </row>
    <row r="1106" spans="1:1" x14ac:dyDescent="0.2">
      <c r="A1106" s="138"/>
    </row>
    <row r="1107" spans="1:1" x14ac:dyDescent="0.2">
      <c r="A1107" s="138"/>
    </row>
    <row r="1108" spans="1:1" x14ac:dyDescent="0.2">
      <c r="A1108" s="138"/>
    </row>
    <row r="1109" spans="1:1" x14ac:dyDescent="0.2">
      <c r="A1109" s="138"/>
    </row>
    <row r="1110" spans="1:1" x14ac:dyDescent="0.2">
      <c r="A1110" s="138"/>
    </row>
    <row r="1111" spans="1:1" x14ac:dyDescent="0.2">
      <c r="A1111" s="138"/>
    </row>
    <row r="1112" spans="1:1" x14ac:dyDescent="0.2">
      <c r="A1112" s="138"/>
    </row>
    <row r="1113" spans="1:1" x14ac:dyDescent="0.2">
      <c r="A1113" s="138"/>
    </row>
    <row r="1114" spans="1:1" x14ac:dyDescent="0.2">
      <c r="A1114" s="138"/>
    </row>
    <row r="1115" spans="1:1" x14ac:dyDescent="0.2">
      <c r="A1115" s="138"/>
    </row>
    <row r="1116" spans="1:1" x14ac:dyDescent="0.2">
      <c r="A1116" s="138"/>
    </row>
    <row r="1117" spans="1:1" x14ac:dyDescent="0.2">
      <c r="A1117" s="138"/>
    </row>
    <row r="1118" spans="1:1" x14ac:dyDescent="0.2">
      <c r="A1118" s="138"/>
    </row>
    <row r="1119" spans="1:1" x14ac:dyDescent="0.2">
      <c r="A1119" s="138"/>
    </row>
    <row r="1120" spans="1:1" x14ac:dyDescent="0.2">
      <c r="A1120" s="138"/>
    </row>
    <row r="1121" spans="1:1" x14ac:dyDescent="0.2">
      <c r="A1121" s="138"/>
    </row>
    <row r="1122" spans="1:1" x14ac:dyDescent="0.2">
      <c r="A1122" s="138"/>
    </row>
    <row r="1123" spans="1:1" x14ac:dyDescent="0.2">
      <c r="A1123" s="138"/>
    </row>
    <row r="1124" spans="1:1" x14ac:dyDescent="0.2">
      <c r="A1124" s="138"/>
    </row>
    <row r="1125" spans="1:1" x14ac:dyDescent="0.2">
      <c r="A1125" s="138"/>
    </row>
    <row r="1126" spans="1:1" x14ac:dyDescent="0.2">
      <c r="A1126" s="138"/>
    </row>
    <row r="1127" spans="1:1" x14ac:dyDescent="0.2">
      <c r="A1127" s="138"/>
    </row>
    <row r="1128" spans="1:1" x14ac:dyDescent="0.2">
      <c r="A1128" s="138"/>
    </row>
    <row r="1129" spans="1:1" x14ac:dyDescent="0.2">
      <c r="A1129" s="138"/>
    </row>
    <row r="1130" spans="1:1" x14ac:dyDescent="0.2">
      <c r="A1130" s="138"/>
    </row>
    <row r="1131" spans="1:1" x14ac:dyDescent="0.2">
      <c r="A1131" s="138"/>
    </row>
    <row r="1132" spans="1:1" x14ac:dyDescent="0.2">
      <c r="A1132" s="138"/>
    </row>
    <row r="1133" spans="1:1" x14ac:dyDescent="0.2">
      <c r="A1133" s="138"/>
    </row>
    <row r="1134" spans="1:1" x14ac:dyDescent="0.2">
      <c r="A1134" s="138"/>
    </row>
    <row r="1135" spans="1:1" x14ac:dyDescent="0.2">
      <c r="A1135" s="138"/>
    </row>
    <row r="1136" spans="1:1" x14ac:dyDescent="0.2">
      <c r="A1136" s="138"/>
    </row>
    <row r="1137" spans="1:1" x14ac:dyDescent="0.2">
      <c r="A1137" s="138"/>
    </row>
    <row r="1138" spans="1:1" x14ac:dyDescent="0.2">
      <c r="A1138" s="138"/>
    </row>
    <row r="1139" spans="1:1" x14ac:dyDescent="0.2">
      <c r="A1139" s="138"/>
    </row>
    <row r="1140" spans="1:1" x14ac:dyDescent="0.2">
      <c r="A1140" s="138"/>
    </row>
    <row r="1141" spans="1:1" x14ac:dyDescent="0.2">
      <c r="A1141" s="138"/>
    </row>
    <row r="1142" spans="1:1" x14ac:dyDescent="0.2">
      <c r="A1142" s="138"/>
    </row>
    <row r="1143" spans="1:1" x14ac:dyDescent="0.2">
      <c r="A1143" s="13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2022-02-28T10:50:31Z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